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>
    <definedName name="hrutaskra">'Sheet1'!$O$12:$P$102</definedName>
    <definedName name="_xlnm.Print_Area" localSheetId="0">'Sheet1'!$A$1:$M$173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<sst xmlns="http://schemas.openxmlformats.org/spreadsheetml/2006/main" count="139" uniqueCount="130">
  <si>
    <t xml:space="preserve">Sæðing hjá: </t>
  </si>
  <si>
    <t>Nafn:</t>
  </si>
  <si>
    <t xml:space="preserve">Heimili: </t>
  </si>
  <si>
    <t>Ærin</t>
  </si>
  <si>
    <t>Samstillt=S Ósamstillt=Ó</t>
  </si>
  <si>
    <t>Árangur +/-</t>
  </si>
  <si>
    <t>Frjósemi</t>
  </si>
  <si>
    <t>Athugasemdir</t>
  </si>
  <si>
    <t>(afdrif lamba o.fl.)</t>
  </si>
  <si>
    <t>Fæð.ár/Nr.</t>
  </si>
  <si>
    <t>Nafn</t>
  </si>
  <si>
    <t>Nr.</t>
  </si>
  <si>
    <t>Hrútaskrá</t>
  </si>
  <si>
    <t>Lækur</t>
  </si>
  <si>
    <t>Túli</t>
  </si>
  <si>
    <t>Kúði</t>
  </si>
  <si>
    <t>Trassi</t>
  </si>
  <si>
    <t>Áll</t>
  </si>
  <si>
    <t>Lóði</t>
  </si>
  <si>
    <t>Eir</t>
  </si>
  <si>
    <t>Moli</t>
  </si>
  <si>
    <t>Rektor</t>
  </si>
  <si>
    <t>Abel</t>
  </si>
  <si>
    <t>Dreitill</t>
  </si>
  <si>
    <t>Tímon</t>
  </si>
  <si>
    <t>Spakur</t>
  </si>
  <si>
    <t>Otur</t>
  </si>
  <si>
    <t>Snúður</t>
  </si>
  <si>
    <t>Roði</t>
  </si>
  <si>
    <t>Toppur</t>
  </si>
  <si>
    <t>Hylur</t>
  </si>
  <si>
    <t>Seðill</t>
  </si>
  <si>
    <t>Úði</t>
  </si>
  <si>
    <t>Eldar</t>
  </si>
  <si>
    <t>Vestri</t>
  </si>
  <si>
    <t>Grímur</t>
  </si>
  <si>
    <t>Gári</t>
  </si>
  <si>
    <t>Hækill</t>
  </si>
  <si>
    <t>Frosti</t>
  </si>
  <si>
    <t>Lómur</t>
  </si>
  <si>
    <t>Týr</t>
  </si>
  <si>
    <t>Glæsir</t>
  </si>
  <si>
    <t>Arfi</t>
  </si>
  <si>
    <t>Boli</t>
  </si>
  <si>
    <t>Partur</t>
  </si>
  <si>
    <t>Snær</t>
  </si>
  <si>
    <t>Aladín</t>
  </si>
  <si>
    <t>Hnokki</t>
  </si>
  <si>
    <t>Glópur</t>
  </si>
  <si>
    <t>Þokki</t>
  </si>
  <si>
    <t>Sólon</t>
  </si>
  <si>
    <t>Ægir</t>
  </si>
  <si>
    <t>Erpur</t>
  </si>
  <si>
    <t>Langidalur</t>
  </si>
  <si>
    <t>Dímon</t>
  </si>
  <si>
    <t>Kóngur</t>
  </si>
  <si>
    <t>Ormur</t>
  </si>
  <si>
    <t>Kári</t>
  </si>
  <si>
    <t>Blesi</t>
  </si>
  <si>
    <t>Kuldi</t>
  </si>
  <si>
    <t>Leifur</t>
  </si>
  <si>
    <t>S</t>
  </si>
  <si>
    <t>Ó</t>
  </si>
  <si>
    <t>+</t>
  </si>
  <si>
    <t>-</t>
  </si>
  <si>
    <t>Sæðingamaður:</t>
  </si>
  <si>
    <t>Blæsma</t>
  </si>
  <si>
    <t>dags.</t>
  </si>
  <si>
    <t>Sæðing</t>
  </si>
  <si>
    <t>kl.</t>
  </si>
  <si>
    <t>Frosið=F Ferskt/nýtt=N Ferskt/gamalt=G</t>
  </si>
  <si>
    <t>F</t>
  </si>
  <si>
    <t>N</t>
  </si>
  <si>
    <t>G</t>
  </si>
  <si>
    <t>Svampar teknir úr</t>
  </si>
  <si>
    <t>Virki</t>
  </si>
  <si>
    <t>Oddur</t>
  </si>
  <si>
    <t>Kjalvar</t>
  </si>
  <si>
    <t>Busi</t>
  </si>
  <si>
    <t>Mangó</t>
  </si>
  <si>
    <t>Fjarki</t>
  </si>
  <si>
    <t>Mímir</t>
  </si>
  <si>
    <t>Bramli</t>
  </si>
  <si>
    <t>Tumi</t>
  </si>
  <si>
    <t>Móri</t>
  </si>
  <si>
    <t>Kútur</t>
  </si>
  <si>
    <t>Lubbi</t>
  </si>
  <si>
    <t>Lási</t>
  </si>
  <si>
    <t>Lundi</t>
  </si>
  <si>
    <t>Dregill</t>
  </si>
  <si>
    <t>Gaddur</t>
  </si>
  <si>
    <t>Múkki</t>
  </si>
  <si>
    <t>Rússi</t>
  </si>
  <si>
    <t>Tígull</t>
  </si>
  <si>
    <t>Svampar settir í</t>
  </si>
  <si>
    <t>Nýtt/ferskt</t>
  </si>
  <si>
    <t>Gamalt/ferskt</t>
  </si>
  <si>
    <t>Frosið</t>
  </si>
  <si>
    <t>Sæddar ær / árangur / frjósemi</t>
  </si>
  <si>
    <t>Fjöldi sæddra áa</t>
  </si>
  <si>
    <t>Fanghlutfall</t>
  </si>
  <si>
    <t>Lömb eftir borna á</t>
  </si>
  <si>
    <t>Dagbók fyrir sauðfjársæðingar 2006-07</t>
  </si>
  <si>
    <t>Melur</t>
  </si>
  <si>
    <t>Goli</t>
  </si>
  <si>
    <t>Gráni</t>
  </si>
  <si>
    <t>Hyrnir</t>
  </si>
  <si>
    <t>Höfðingi</t>
  </si>
  <si>
    <t>Álfur</t>
  </si>
  <si>
    <t>Kækur</t>
  </si>
  <si>
    <t>Bobbi</t>
  </si>
  <si>
    <t>Fróði</t>
  </si>
  <si>
    <t>Papi</t>
  </si>
  <si>
    <t>Kveikur</t>
  </si>
  <si>
    <t>Raftur</t>
  </si>
  <si>
    <t>Blettur</t>
  </si>
  <si>
    <t>Ljúfur</t>
  </si>
  <si>
    <t>Hvellur</t>
  </si>
  <si>
    <t>Ljómi</t>
  </si>
  <si>
    <t>Sómi</t>
  </si>
  <si>
    <t>Fengur</t>
  </si>
  <si>
    <t>Frakksson</t>
  </si>
  <si>
    <t>Máni</t>
  </si>
  <si>
    <t>Lykill</t>
  </si>
  <si>
    <t>Mókollur</t>
  </si>
  <si>
    <t>Loftur</t>
  </si>
  <si>
    <r>
      <t>AHUGIÐ! Ekki þarf að slá inn númer hrúts - veljið hrút úr lista undir nafn hrúts!</t>
    </r>
    <r>
      <rPr>
        <b/>
        <sz val="10"/>
        <color indexed="46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Hrútur</t>
    </r>
  </si>
  <si>
    <t>L</t>
  </si>
  <si>
    <t>Árangur</t>
  </si>
  <si>
    <t>Létu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</si>
</sst>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0"/>
    <numFmt numFmtId="165" formatCode="[$-40F]d\.\ mmmm\ yyyy"/>
    <numFmt numFmtId="166" formatCode="00\-000"/>
    <numFmt numFmtId="167" formatCode="[$-40F]d/\ mmmm\ yyyy;@"/>
    <numFmt numFmtId="168" formatCode="[$-F800]dddd\,\ mmmm\ dd\,\ yyyy"/>
    <numFmt numFmtId="169" formatCode="hh:mm;@"/>
    <numFmt numFmtId="170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22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"/>
      <color indexed="46"/>
      <name val="Arial"/>
      <family val="2"/>
    </font>
    <font>
      <b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66" fontId="2" fillId="2" borderId="8" xfId="0" applyNumberFormat="1" applyFont="1" applyFill="1" applyBorder="1" applyAlignment="1" applyProtection="1">
      <alignment/>
      <protection locked="0"/>
    </xf>
    <xf numFmtId="166" fontId="2" fillId="2" borderId="8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/>
    </xf>
    <xf numFmtId="0" fontId="8" fillId="2" borderId="8" xfId="0" applyFont="1" applyFill="1" applyBorder="1" applyAlignment="1" applyProtection="1">
      <alignment/>
      <protection locked="0"/>
    </xf>
    <xf numFmtId="15" fontId="2" fillId="2" borderId="8" xfId="0" applyNumberFormat="1" applyFont="1" applyFill="1" applyBorder="1" applyAlignment="1" applyProtection="1">
      <alignment horizontal="center"/>
      <protection locked="0"/>
    </xf>
    <xf numFmtId="20" fontId="2" fillId="2" borderId="8" xfId="0" applyNumberFormat="1" applyFont="1" applyFill="1" applyBorder="1" applyAlignment="1" applyProtection="1">
      <alignment horizontal="center"/>
      <protection locked="0"/>
    </xf>
    <xf numFmtId="169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2" fillId="2" borderId="0" xfId="19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9" fontId="10" fillId="0" borderId="10" xfId="19" applyFont="1" applyFill="1" applyBorder="1" applyAlignment="1">
      <alignment horizontal="center" vertical="center"/>
    </xf>
    <xf numFmtId="9" fontId="10" fillId="0" borderId="11" xfId="19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9" fontId="10" fillId="0" borderId="15" xfId="19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15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4" borderId="1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textRotation="90" wrapText="1"/>
    </xf>
    <xf numFmtId="0" fontId="0" fillId="3" borderId="14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6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4" xfId="0" applyFill="1" applyBorder="1" applyAlignment="1">
      <alignment horizontal="center"/>
    </xf>
    <xf numFmtId="0" fontId="13" fillId="3" borderId="6" xfId="0" applyFont="1" applyFill="1" applyBorder="1" applyAlignment="1">
      <alignment horizontal="center" wrapText="1"/>
    </xf>
    <xf numFmtId="2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1381125</xdr:colOff>
      <xdr:row>0</xdr:row>
      <xdr:rowOff>9525</xdr:rowOff>
    </xdr:from>
    <xdr:to>
      <xdr:col>12</xdr:col>
      <xdr:colOff>1866900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9525"/>
          <a:ext cx="485775" cy="495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workbookViewId="0" topLeftCell="A1">
      <pane ySplit="11" topLeftCell="BM12" activePane="bottomLeft" state="frozen"/>
      <selection pane="topLeft" activeCell="C1" sqref="C1"/>
      <selection pane="bottomLeft" activeCell="M12" sqref="M12"/>
    </sheetView>
  </sheetViews>
  <sheetFormatPr defaultColWidth="9.140625" defaultRowHeight="12.75"/>
  <cols>
    <col min="1" max="1" width="10.57421875" style="2" customWidth="1"/>
    <col min="2" max="2" width="15.7109375" style="2" customWidth="1"/>
    <col min="3" max="5" width="10.421875" style="2" customWidth="1"/>
    <col min="6" max="6" width="11.57421875" style="2" customWidth="1"/>
    <col min="7" max="7" width="3.28125" style="2" bestFit="1" customWidth="1"/>
    <col min="8" max="8" width="4.28125" style="2" customWidth="1"/>
    <col min="9" max="9" width="11.140625" style="2" customWidth="1"/>
    <col min="10" max="10" width="11.7109375" style="2" customWidth="1"/>
    <col min="11" max="11" width="4.00390625" style="2" customWidth="1"/>
    <col min="12" max="12" width="6.140625" style="2" customWidth="1"/>
    <col min="13" max="13" width="28.00390625" style="2" customWidth="1"/>
    <col min="14" max="16" width="9.140625" style="2" hidden="1" customWidth="1"/>
    <col min="17" max="22" width="9.140625" style="33" hidden="1" customWidth="1"/>
    <col min="23" max="24" width="9.140625" style="2" hidden="1" customWidth="1"/>
    <col min="25" max="30" width="9.140625" style="33" hidden="1" customWidth="1"/>
    <col min="31" max="33" width="0" style="2" hidden="1" customWidth="1"/>
    <col min="34" max="16384" width="9.140625" style="2" customWidth="1"/>
  </cols>
  <sheetData>
    <row r="1" spans="1:13" ht="18">
      <c r="A1" s="64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9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9.5" customHeight="1">
      <c r="A3" s="7" t="s">
        <v>0</v>
      </c>
      <c r="B3" s="1"/>
      <c r="C3" s="1"/>
      <c r="D3" s="1"/>
      <c r="E3" s="1"/>
      <c r="F3" s="1"/>
      <c r="G3" s="1"/>
      <c r="H3" s="1" t="s">
        <v>94</v>
      </c>
      <c r="I3" s="1"/>
      <c r="J3" s="22" t="s">
        <v>67</v>
      </c>
      <c r="K3" s="1"/>
      <c r="L3" s="22" t="s">
        <v>69</v>
      </c>
      <c r="M3" s="9"/>
    </row>
    <row r="4" spans="1:13" ht="19.5" customHeight="1" thickBot="1">
      <c r="A4" s="10" t="s">
        <v>1</v>
      </c>
      <c r="B4" s="61"/>
      <c r="C4" s="62"/>
      <c r="D4" s="62"/>
      <c r="E4" s="62"/>
      <c r="F4" s="62"/>
      <c r="G4" s="63"/>
      <c r="H4" s="1" t="s">
        <v>74</v>
      </c>
      <c r="I4" s="1"/>
      <c r="J4" s="34" t="s">
        <v>67</v>
      </c>
      <c r="K4" s="1"/>
      <c r="L4" s="34" t="s">
        <v>69</v>
      </c>
      <c r="M4" s="9"/>
    </row>
    <row r="5" spans="1:13" ht="19.5" customHeight="1">
      <c r="A5" s="10" t="s">
        <v>2</v>
      </c>
      <c r="B5" s="61"/>
      <c r="C5" s="62"/>
      <c r="D5" s="62"/>
      <c r="E5" s="62"/>
      <c r="F5" s="62"/>
      <c r="G5" s="63"/>
      <c r="I5" s="52" t="s">
        <v>98</v>
      </c>
      <c r="J5" s="53"/>
      <c r="K5" s="53"/>
      <c r="L5" s="54"/>
      <c r="M5" s="9"/>
    </row>
    <row r="6" spans="1:13" ht="12.75">
      <c r="A6" s="11"/>
      <c r="B6" s="21"/>
      <c r="C6" s="21"/>
      <c r="D6" s="21"/>
      <c r="E6" s="21"/>
      <c r="F6" s="21"/>
      <c r="G6" s="21"/>
      <c r="H6" s="21"/>
      <c r="I6" s="35" t="s">
        <v>95</v>
      </c>
      <c r="J6" s="36" t="s">
        <v>96</v>
      </c>
      <c r="K6" s="50" t="s">
        <v>97</v>
      </c>
      <c r="L6" s="51"/>
      <c r="M6" s="9"/>
    </row>
    <row r="7" spans="1:13" ht="19.5" customHeight="1">
      <c r="A7" s="11"/>
      <c r="B7" s="8" t="s">
        <v>65</v>
      </c>
      <c r="C7" s="47"/>
      <c r="D7" s="48"/>
      <c r="E7" s="48"/>
      <c r="F7" s="48"/>
      <c r="G7" s="49"/>
      <c r="H7" s="1"/>
      <c r="I7" s="39">
        <f>COUNTIF(H12:H173,"N")</f>
        <v>0</v>
      </c>
      <c r="J7" s="40">
        <f>COUNTIF(H12:H173,"G")</f>
        <v>0</v>
      </c>
      <c r="K7" s="55">
        <f>COUNTIF(H12:H173,"F")</f>
        <v>0</v>
      </c>
      <c r="L7" s="56"/>
      <c r="M7" s="41" t="s">
        <v>99</v>
      </c>
    </row>
    <row r="8" spans="1:13" ht="19.5" customHeight="1">
      <c r="A8" s="11"/>
      <c r="B8" s="20"/>
      <c r="C8" s="20"/>
      <c r="D8" s="20"/>
      <c r="E8" s="20"/>
      <c r="F8" s="20"/>
      <c r="G8" s="20"/>
      <c r="H8" s="20"/>
      <c r="I8" s="42">
        <f>IF(Y11=0,"",Y9)</f>
      </c>
      <c r="J8" s="43">
        <f>IF(Z11=0,"",Z9)</f>
      </c>
      <c r="K8" s="57">
        <f>IF(AA11=0,"",AA9)</f>
      </c>
      <c r="L8" s="58"/>
      <c r="M8" s="41" t="s">
        <v>100</v>
      </c>
    </row>
    <row r="9" spans="1:30" ht="19.5" customHeight="1" thickBot="1">
      <c r="A9" s="12"/>
      <c r="B9" s="13"/>
      <c r="C9" s="13"/>
      <c r="D9" s="13"/>
      <c r="E9" s="13"/>
      <c r="F9" s="13"/>
      <c r="G9" s="14"/>
      <c r="H9" s="14"/>
      <c r="I9" s="44">
        <f>IF(AB11=0,"",AB11/(Y11-AE11))</f>
      </c>
      <c r="J9" s="45">
        <f>IF(AC11=0,"",AC11/(Z11-AF11))</f>
      </c>
      <c r="K9" s="59">
        <f>IF(AD11=0,"",AD11/(AA11-AG11))</f>
      </c>
      <c r="L9" s="60"/>
      <c r="M9" s="46" t="s">
        <v>101</v>
      </c>
      <c r="Y9" s="37" t="e">
        <f>Y11/I7</f>
        <v>#DIV/0!</v>
      </c>
      <c r="Z9" s="37" t="e">
        <f>Z11/J7</f>
        <v>#DIV/0!</v>
      </c>
      <c r="AA9" s="37" t="e">
        <f>AA11/K7</f>
        <v>#DIV/0!</v>
      </c>
      <c r="AB9" s="33">
        <f>IF(AB11&gt;0,AB11,"")</f>
      </c>
      <c r="AC9" s="33">
        <f>IF(AC11&gt;0,AC11,"")</f>
      </c>
      <c r="AD9" s="33">
        <f>IF(AD11&gt;0,AD11,"")</f>
      </c>
    </row>
    <row r="10" spans="1:33" ht="93" customHeight="1">
      <c r="A10" s="69" t="s">
        <v>3</v>
      </c>
      <c r="B10" s="70"/>
      <c r="C10" s="71" t="s">
        <v>66</v>
      </c>
      <c r="D10" s="70"/>
      <c r="E10" s="71" t="s">
        <v>68</v>
      </c>
      <c r="F10" s="72"/>
      <c r="G10" s="73" t="s">
        <v>4</v>
      </c>
      <c r="H10" s="73" t="s">
        <v>70</v>
      </c>
      <c r="I10" s="81" t="s">
        <v>126</v>
      </c>
      <c r="J10" s="74"/>
      <c r="K10" s="75" t="s">
        <v>5</v>
      </c>
      <c r="L10" s="75" t="s">
        <v>6</v>
      </c>
      <c r="M10" s="76" t="s">
        <v>7</v>
      </c>
      <c r="Y10" s="85" t="s">
        <v>128</v>
      </c>
      <c r="Z10" s="85"/>
      <c r="AA10" s="85"/>
      <c r="AB10" s="85" t="s">
        <v>6</v>
      </c>
      <c r="AC10" s="85"/>
      <c r="AD10" s="85"/>
      <c r="AE10" s="88" t="s">
        <v>129</v>
      </c>
      <c r="AF10" s="88"/>
      <c r="AG10" s="88"/>
    </row>
    <row r="11" spans="1:33" ht="12">
      <c r="A11" s="76" t="s">
        <v>9</v>
      </c>
      <c r="B11" s="77" t="s">
        <v>10</v>
      </c>
      <c r="C11" s="76" t="s">
        <v>67</v>
      </c>
      <c r="D11" s="76" t="s">
        <v>69</v>
      </c>
      <c r="E11" s="76" t="s">
        <v>67</v>
      </c>
      <c r="F11" s="76" t="s">
        <v>69</v>
      </c>
      <c r="G11" s="78"/>
      <c r="H11" s="79"/>
      <c r="I11" s="76" t="s">
        <v>11</v>
      </c>
      <c r="J11" s="76" t="s">
        <v>10</v>
      </c>
      <c r="K11" s="80"/>
      <c r="L11" s="80"/>
      <c r="M11" s="76" t="s">
        <v>8</v>
      </c>
      <c r="O11" s="2" t="s">
        <v>12</v>
      </c>
      <c r="V11" s="82">
        <v>0</v>
      </c>
      <c r="Y11" s="86">
        <f>COUNTIF(Y12:Y173,"+")</f>
        <v>0</v>
      </c>
      <c r="Z11" s="86">
        <f>COUNTIF(Z12:Z173,"+")</f>
        <v>0</v>
      </c>
      <c r="AA11" s="86">
        <f>COUNTIF(AA12:AA173,"+")</f>
        <v>0</v>
      </c>
      <c r="AB11" s="87">
        <f>SUM(AB12:AB173)</f>
        <v>0</v>
      </c>
      <c r="AC11" s="87">
        <f>SUM(AC12:AC173)</f>
        <v>0</v>
      </c>
      <c r="AD11" s="87">
        <f>SUM(AD12:AD173)</f>
        <v>0</v>
      </c>
      <c r="AE11" s="89">
        <f>COUNTIF(AE12:AE173,"L")</f>
        <v>0</v>
      </c>
      <c r="AF11" s="89">
        <f>COUNTIF(AF12:AF173,"L")</f>
        <v>0</v>
      </c>
      <c r="AG11" s="89">
        <f>COUNTIF(AG12:AG173,"L")</f>
        <v>0</v>
      </c>
    </row>
    <row r="12" spans="1:33" ht="16.5" customHeight="1">
      <c r="A12" s="18"/>
      <c r="B12" s="26"/>
      <c r="C12" s="23"/>
      <c r="D12" s="24"/>
      <c r="E12" s="23"/>
      <c r="F12" s="25"/>
      <c r="G12" s="16"/>
      <c r="H12" s="16"/>
      <c r="I12" s="19">
        <f aca="true" t="shared" si="0" ref="I12:I75">IF(J12&gt;"",VLOOKUP(J12,hrutaskra,2,TRUE),"")</f>
      </c>
      <c r="J12" s="15"/>
      <c r="K12" s="17"/>
      <c r="L12" s="16"/>
      <c r="M12" s="15"/>
      <c r="O12" s="27" t="s">
        <v>22</v>
      </c>
      <c r="P12" s="28">
        <v>890</v>
      </c>
      <c r="R12" s="33" t="s">
        <v>62</v>
      </c>
      <c r="S12" s="83" t="s">
        <v>63</v>
      </c>
      <c r="T12" s="84">
        <v>1</v>
      </c>
      <c r="U12" s="33" t="s">
        <v>71</v>
      </c>
      <c r="V12" s="82">
        <v>0.020833333333333332</v>
      </c>
      <c r="Y12" s="33">
        <f>IF(H12="N",K12,"")</f>
      </c>
      <c r="Z12" s="33">
        <f>IF(H12="G",K12,"")</f>
      </c>
      <c r="AA12" s="33">
        <f>IF(H12="F",K12,"")</f>
      </c>
      <c r="AB12" s="33">
        <f>IF(H12="N",L12,"")</f>
      </c>
      <c r="AC12" s="38">
        <f>IF(H12="G",L12,"")</f>
      </c>
      <c r="AD12" s="33">
        <f>IF(H12="F",L12,"")</f>
      </c>
      <c r="AE12" s="33">
        <f>IF(H12="N",L12,"")</f>
      </c>
      <c r="AF12" s="33">
        <f>IF(H12="G",L12,"")</f>
      </c>
      <c r="AG12" s="33">
        <f>IF(H12="F",L12,"")</f>
      </c>
    </row>
    <row r="13" spans="1:33" ht="16.5" customHeight="1">
      <c r="A13" s="18"/>
      <c r="B13" s="26"/>
      <c r="C13" s="23"/>
      <c r="D13" s="24"/>
      <c r="E13" s="23"/>
      <c r="F13" s="25"/>
      <c r="G13" s="16"/>
      <c r="H13" s="16"/>
      <c r="I13" s="19">
        <f t="shared" si="0"/>
      </c>
      <c r="J13" s="15"/>
      <c r="K13" s="17"/>
      <c r="L13" s="16"/>
      <c r="M13" s="15"/>
      <c r="O13" s="27" t="s">
        <v>46</v>
      </c>
      <c r="P13" s="28">
        <v>917</v>
      </c>
      <c r="R13" s="33" t="s">
        <v>61</v>
      </c>
      <c r="S13" s="33" t="s">
        <v>64</v>
      </c>
      <c r="T13" s="33">
        <v>2</v>
      </c>
      <c r="U13" s="33" t="s">
        <v>72</v>
      </c>
      <c r="V13" s="82">
        <v>0.041666666666666664</v>
      </c>
      <c r="Y13" s="33">
        <f aca="true" t="shared" si="1" ref="Y13:Y76">IF(H13="N",K13,"")</f>
      </c>
      <c r="Z13" s="33">
        <f aca="true" t="shared" si="2" ref="Z13:Z76">IF(H13="G",K13,"")</f>
      </c>
      <c r="AA13" s="33">
        <f aca="true" t="shared" si="3" ref="AA13:AA76">IF(H13="F",K13,"")</f>
      </c>
      <c r="AB13" s="33">
        <f aca="true" t="shared" si="4" ref="AB13:AB76">IF(H13="N",L13,"")</f>
      </c>
      <c r="AC13" s="33">
        <f aca="true" t="shared" si="5" ref="AC13:AC76">IF(H13="G",L13,"")</f>
      </c>
      <c r="AD13" s="33">
        <f aca="true" t="shared" si="6" ref="AD13:AD76">IF(H13="F",L13,"")</f>
      </c>
      <c r="AG13" s="33">
        <f aca="true" t="shared" si="7" ref="AG13:AG76">IF(H13="F",L13,"")</f>
      </c>
    </row>
    <row r="14" spans="1:33" ht="16.5" customHeight="1">
      <c r="A14" s="18"/>
      <c r="B14" s="26"/>
      <c r="C14" s="23"/>
      <c r="D14" s="24"/>
      <c r="E14" s="23"/>
      <c r="F14" s="25"/>
      <c r="G14" s="16"/>
      <c r="H14" s="16"/>
      <c r="I14" s="19">
        <f t="shared" si="0"/>
      </c>
      <c r="J14" s="15"/>
      <c r="K14" s="17"/>
      <c r="L14" s="16"/>
      <c r="M14" s="15"/>
      <c r="O14" s="27" t="s">
        <v>42</v>
      </c>
      <c r="P14" s="28">
        <v>99873</v>
      </c>
      <c r="T14" s="33">
        <v>3</v>
      </c>
      <c r="U14" s="33" t="s">
        <v>73</v>
      </c>
      <c r="V14" s="82">
        <v>0.0625</v>
      </c>
      <c r="Y14" s="33">
        <f t="shared" si="1"/>
      </c>
      <c r="Z14" s="33">
        <f t="shared" si="2"/>
      </c>
      <c r="AA14" s="33">
        <f t="shared" si="3"/>
      </c>
      <c r="AB14" s="33">
        <f t="shared" si="4"/>
      </c>
      <c r="AC14" s="33">
        <f t="shared" si="5"/>
      </c>
      <c r="AD14" s="33">
        <f t="shared" si="6"/>
      </c>
      <c r="AG14" s="33">
        <f t="shared" si="7"/>
      </c>
    </row>
    <row r="15" spans="1:33" ht="16.5" customHeight="1">
      <c r="A15" s="18"/>
      <c r="B15" s="26"/>
      <c r="C15" s="23"/>
      <c r="D15" s="24"/>
      <c r="E15" s="23"/>
      <c r="F15" s="25"/>
      <c r="G15" s="16"/>
      <c r="H15" s="16"/>
      <c r="I15" s="19">
        <f t="shared" si="0"/>
      </c>
      <c r="J15" s="15"/>
      <c r="K15" s="17"/>
      <c r="L15" s="16"/>
      <c r="M15" s="15"/>
      <c r="O15" s="30" t="s">
        <v>108</v>
      </c>
      <c r="P15" s="30">
        <v>3960</v>
      </c>
      <c r="T15" s="33">
        <v>4</v>
      </c>
      <c r="V15" s="82">
        <v>0.0833333333333333</v>
      </c>
      <c r="Y15" s="33">
        <f t="shared" si="1"/>
      </c>
      <c r="Z15" s="33">
        <f t="shared" si="2"/>
      </c>
      <c r="AA15" s="33">
        <f t="shared" si="3"/>
      </c>
      <c r="AB15" s="33">
        <f t="shared" si="4"/>
      </c>
      <c r="AC15" s="33">
        <f t="shared" si="5"/>
      </c>
      <c r="AD15" s="33">
        <f t="shared" si="6"/>
      </c>
      <c r="AG15" s="33">
        <f t="shared" si="7"/>
      </c>
    </row>
    <row r="16" spans="1:33" ht="16.5" customHeight="1">
      <c r="A16" s="18"/>
      <c r="B16" s="26"/>
      <c r="C16" s="23"/>
      <c r="D16" s="24"/>
      <c r="E16" s="23"/>
      <c r="F16" s="25"/>
      <c r="G16" s="16"/>
      <c r="H16" s="16"/>
      <c r="I16" s="19">
        <f t="shared" si="0"/>
      </c>
      <c r="J16" s="15"/>
      <c r="K16" s="17"/>
      <c r="L16" s="16"/>
      <c r="M16" s="15"/>
      <c r="O16" s="27" t="s">
        <v>17</v>
      </c>
      <c r="P16" s="28">
        <v>868</v>
      </c>
      <c r="T16" s="33">
        <v>5</v>
      </c>
      <c r="V16" s="82">
        <v>0.104166666666667</v>
      </c>
      <c r="Y16" s="33">
        <f t="shared" si="1"/>
      </c>
      <c r="Z16" s="33">
        <f t="shared" si="2"/>
      </c>
      <c r="AA16" s="33">
        <f t="shared" si="3"/>
      </c>
      <c r="AB16" s="33">
        <f t="shared" si="4"/>
      </c>
      <c r="AC16" s="33">
        <f t="shared" si="5"/>
      </c>
      <c r="AD16" s="33">
        <f t="shared" si="6"/>
      </c>
      <c r="AG16" s="33">
        <f t="shared" si="7"/>
      </c>
    </row>
    <row r="17" spans="1:33" ht="16.5" customHeight="1">
      <c r="A17" s="18"/>
      <c r="B17" s="26"/>
      <c r="C17" s="23"/>
      <c r="D17" s="24"/>
      <c r="E17" s="23"/>
      <c r="F17" s="25"/>
      <c r="G17" s="16"/>
      <c r="H17" s="16"/>
      <c r="I17" s="19">
        <f t="shared" si="0"/>
      </c>
      <c r="J17" s="15"/>
      <c r="K17" s="17"/>
      <c r="L17" s="16"/>
      <c r="M17" s="15"/>
      <c r="O17" s="29" t="s">
        <v>58</v>
      </c>
      <c r="P17" s="30">
        <v>98884</v>
      </c>
      <c r="T17" s="33">
        <v>6</v>
      </c>
      <c r="V17" s="82">
        <v>0.125</v>
      </c>
      <c r="Y17" s="33">
        <f t="shared" si="1"/>
      </c>
      <c r="Z17" s="33">
        <f t="shared" si="2"/>
      </c>
      <c r="AA17" s="33">
        <f t="shared" si="3"/>
      </c>
      <c r="AB17" s="33">
        <f t="shared" si="4"/>
      </c>
      <c r="AC17" s="33">
        <f t="shared" si="5"/>
      </c>
      <c r="AD17" s="33">
        <f t="shared" si="6"/>
      </c>
      <c r="AG17" s="33">
        <f t="shared" si="7"/>
      </c>
    </row>
    <row r="18" spans="1:33" ht="16.5" customHeight="1">
      <c r="A18" s="18"/>
      <c r="B18" s="26"/>
      <c r="C18" s="23"/>
      <c r="D18" s="24"/>
      <c r="E18" s="23"/>
      <c r="F18" s="25"/>
      <c r="G18" s="16"/>
      <c r="H18" s="16"/>
      <c r="I18" s="19">
        <f t="shared" si="0"/>
      </c>
      <c r="J18" s="15"/>
      <c r="K18" s="17"/>
      <c r="L18" s="16"/>
      <c r="M18" s="15"/>
      <c r="O18" s="67" t="s">
        <v>115</v>
      </c>
      <c r="P18" s="68">
        <v>5967</v>
      </c>
      <c r="T18" s="33" t="s">
        <v>127</v>
      </c>
      <c r="V18" s="82">
        <v>0.145833333333333</v>
      </c>
      <c r="Y18" s="33">
        <f t="shared" si="1"/>
      </c>
      <c r="Z18" s="33">
        <f t="shared" si="2"/>
      </c>
      <c r="AA18" s="33">
        <f t="shared" si="3"/>
      </c>
      <c r="AB18" s="33">
        <f t="shared" si="4"/>
      </c>
      <c r="AC18" s="33">
        <f t="shared" si="5"/>
      </c>
      <c r="AD18" s="33">
        <f t="shared" si="6"/>
      </c>
      <c r="AG18" s="33">
        <f t="shared" si="7"/>
      </c>
    </row>
    <row r="19" spans="1:33" ht="16.5" customHeight="1">
      <c r="A19" s="18"/>
      <c r="B19" s="26"/>
      <c r="C19" s="23"/>
      <c r="D19" s="24"/>
      <c r="E19" s="23"/>
      <c r="F19" s="25"/>
      <c r="G19" s="16"/>
      <c r="H19" s="16"/>
      <c r="I19" s="19">
        <f t="shared" si="0"/>
      </c>
      <c r="J19" s="15"/>
      <c r="K19" s="17"/>
      <c r="L19" s="16"/>
      <c r="M19" s="15"/>
      <c r="O19" s="67" t="s">
        <v>110</v>
      </c>
      <c r="P19" s="68">
        <v>4962</v>
      </c>
      <c r="V19" s="82">
        <v>0.166666666666666</v>
      </c>
      <c r="Y19" s="33">
        <f t="shared" si="1"/>
      </c>
      <c r="Z19" s="33">
        <f t="shared" si="2"/>
      </c>
      <c r="AA19" s="33">
        <f t="shared" si="3"/>
      </c>
      <c r="AB19" s="33">
        <f t="shared" si="4"/>
      </c>
      <c r="AC19" s="33">
        <f t="shared" si="5"/>
      </c>
      <c r="AD19" s="33">
        <f t="shared" si="6"/>
      </c>
      <c r="AG19" s="33">
        <f t="shared" si="7"/>
      </c>
    </row>
    <row r="20" spans="1:33" ht="16.5" customHeight="1">
      <c r="A20" s="18"/>
      <c r="B20" s="26"/>
      <c r="C20" s="23"/>
      <c r="D20" s="24"/>
      <c r="E20" s="23"/>
      <c r="F20" s="25"/>
      <c r="G20" s="16"/>
      <c r="H20" s="16"/>
      <c r="I20" s="19">
        <f t="shared" si="0"/>
      </c>
      <c r="J20" s="15"/>
      <c r="K20" s="17"/>
      <c r="L20" s="16"/>
      <c r="M20" s="15"/>
      <c r="O20" s="27" t="s">
        <v>43</v>
      </c>
      <c r="P20" s="28">
        <v>99874</v>
      </c>
      <c r="V20" s="82">
        <v>0.1875</v>
      </c>
      <c r="Y20" s="33">
        <f t="shared" si="1"/>
      </c>
      <c r="Z20" s="33">
        <f t="shared" si="2"/>
      </c>
      <c r="AA20" s="33">
        <f t="shared" si="3"/>
      </c>
      <c r="AB20" s="33">
        <f t="shared" si="4"/>
      </c>
      <c r="AC20" s="33">
        <f t="shared" si="5"/>
      </c>
      <c r="AD20" s="33">
        <f t="shared" si="6"/>
      </c>
      <c r="AG20" s="33">
        <f t="shared" si="7"/>
      </c>
    </row>
    <row r="21" spans="1:33" ht="16.5" customHeight="1">
      <c r="A21" s="18"/>
      <c r="B21" s="26"/>
      <c r="C21" s="23"/>
      <c r="D21" s="24"/>
      <c r="E21" s="23"/>
      <c r="F21" s="25"/>
      <c r="G21" s="16"/>
      <c r="H21" s="16"/>
      <c r="I21" s="19">
        <f t="shared" si="0"/>
      </c>
      <c r="J21" s="15"/>
      <c r="K21" s="17"/>
      <c r="L21" s="16"/>
      <c r="M21" s="15"/>
      <c r="O21" s="31" t="s">
        <v>82</v>
      </c>
      <c r="P21" s="32">
        <v>4952</v>
      </c>
      <c r="V21" s="82">
        <v>0.208333333333333</v>
      </c>
      <c r="Y21" s="33">
        <f t="shared" si="1"/>
      </c>
      <c r="Z21" s="33">
        <f t="shared" si="2"/>
      </c>
      <c r="AA21" s="33">
        <f t="shared" si="3"/>
      </c>
      <c r="AB21" s="33">
        <f t="shared" si="4"/>
      </c>
      <c r="AC21" s="33">
        <f t="shared" si="5"/>
      </c>
      <c r="AD21" s="33">
        <f t="shared" si="6"/>
      </c>
      <c r="AG21" s="33">
        <f t="shared" si="7"/>
      </c>
    </row>
    <row r="22" spans="1:33" ht="16.5" customHeight="1">
      <c r="A22" s="18"/>
      <c r="B22" s="26"/>
      <c r="C22" s="23"/>
      <c r="D22" s="24"/>
      <c r="E22" s="23"/>
      <c r="F22" s="25"/>
      <c r="G22" s="16"/>
      <c r="H22" s="16"/>
      <c r="I22" s="19">
        <f t="shared" si="0"/>
      </c>
      <c r="J22" s="15"/>
      <c r="K22" s="17"/>
      <c r="L22" s="16"/>
      <c r="M22" s="15"/>
      <c r="O22" s="31" t="s">
        <v>78</v>
      </c>
      <c r="P22" s="32">
        <v>3946</v>
      </c>
      <c r="V22" s="82">
        <v>0.229166666666666</v>
      </c>
      <c r="Y22" s="33">
        <f t="shared" si="1"/>
      </c>
      <c r="Z22" s="33">
        <f t="shared" si="2"/>
      </c>
      <c r="AA22" s="33">
        <f t="shared" si="3"/>
      </c>
      <c r="AB22" s="33">
        <f t="shared" si="4"/>
      </c>
      <c r="AC22" s="33">
        <f t="shared" si="5"/>
      </c>
      <c r="AD22" s="33">
        <f t="shared" si="6"/>
      </c>
      <c r="AG22" s="33">
        <f t="shared" si="7"/>
      </c>
    </row>
    <row r="23" spans="1:33" ht="16.5" customHeight="1">
      <c r="A23" s="18"/>
      <c r="B23" s="26"/>
      <c r="C23" s="23"/>
      <c r="D23" s="24"/>
      <c r="E23" s="23"/>
      <c r="F23" s="25"/>
      <c r="G23" s="16"/>
      <c r="H23" s="16"/>
      <c r="I23" s="19">
        <f t="shared" si="0"/>
      </c>
      <c r="J23" s="15"/>
      <c r="K23" s="17"/>
      <c r="L23" s="16"/>
      <c r="M23" s="15"/>
      <c r="O23" s="27" t="s">
        <v>54</v>
      </c>
      <c r="P23" s="28">
        <v>1932</v>
      </c>
      <c r="V23" s="82">
        <v>0.25</v>
      </c>
      <c r="Y23" s="33">
        <f t="shared" si="1"/>
      </c>
      <c r="Z23" s="33">
        <f t="shared" si="2"/>
      </c>
      <c r="AA23" s="33">
        <f t="shared" si="3"/>
      </c>
      <c r="AB23" s="33">
        <f t="shared" si="4"/>
      </c>
      <c r="AC23" s="33">
        <f t="shared" si="5"/>
      </c>
      <c r="AD23" s="33">
        <f t="shared" si="6"/>
      </c>
      <c r="AG23" s="33">
        <f t="shared" si="7"/>
      </c>
    </row>
    <row r="24" spans="1:33" ht="16.5" customHeight="1">
      <c r="A24" s="18"/>
      <c r="B24" s="26"/>
      <c r="C24" s="23"/>
      <c r="D24" s="24"/>
      <c r="E24" s="23"/>
      <c r="F24" s="25"/>
      <c r="G24" s="16"/>
      <c r="H24" s="16"/>
      <c r="I24" s="19">
        <f t="shared" si="0"/>
      </c>
      <c r="J24" s="15"/>
      <c r="K24" s="17"/>
      <c r="L24" s="16"/>
      <c r="M24" s="15"/>
      <c r="O24" s="30" t="s">
        <v>89</v>
      </c>
      <c r="P24" s="30">
        <v>3947</v>
      </c>
      <c r="V24" s="82">
        <v>0.270833333333333</v>
      </c>
      <c r="Y24" s="33">
        <f t="shared" si="1"/>
      </c>
      <c r="Z24" s="33">
        <f t="shared" si="2"/>
      </c>
      <c r="AA24" s="33">
        <f t="shared" si="3"/>
      </c>
      <c r="AB24" s="33">
        <f t="shared" si="4"/>
      </c>
      <c r="AC24" s="33">
        <f t="shared" si="5"/>
      </c>
      <c r="AD24" s="33">
        <f t="shared" si="6"/>
      </c>
      <c r="AG24" s="33">
        <f t="shared" si="7"/>
      </c>
    </row>
    <row r="25" spans="1:33" ht="16.5" customHeight="1">
      <c r="A25" s="18"/>
      <c r="B25" s="26"/>
      <c r="C25" s="23"/>
      <c r="D25" s="24"/>
      <c r="E25" s="23"/>
      <c r="F25" s="25"/>
      <c r="G25" s="16"/>
      <c r="H25" s="16"/>
      <c r="I25" s="19">
        <f t="shared" si="0"/>
      </c>
      <c r="J25" s="15"/>
      <c r="K25" s="17"/>
      <c r="L25" s="16"/>
      <c r="M25" s="15"/>
      <c r="O25" s="27" t="s">
        <v>23</v>
      </c>
      <c r="P25" s="28">
        <v>891</v>
      </c>
      <c r="V25" s="82">
        <v>0.291666666666666</v>
      </c>
      <c r="Y25" s="33">
        <f t="shared" si="1"/>
      </c>
      <c r="Z25" s="33">
        <f t="shared" si="2"/>
      </c>
      <c r="AA25" s="33">
        <f t="shared" si="3"/>
      </c>
      <c r="AB25" s="33">
        <f t="shared" si="4"/>
      </c>
      <c r="AC25" s="33">
        <f t="shared" si="5"/>
      </c>
      <c r="AD25" s="33">
        <f t="shared" si="6"/>
      </c>
      <c r="AG25" s="33">
        <f t="shared" si="7"/>
      </c>
    </row>
    <row r="26" spans="1:33" ht="16.5" customHeight="1">
      <c r="A26" s="18"/>
      <c r="B26" s="26"/>
      <c r="C26" s="23"/>
      <c r="D26" s="24"/>
      <c r="E26" s="23"/>
      <c r="F26" s="25"/>
      <c r="G26" s="16"/>
      <c r="H26" s="16"/>
      <c r="I26" s="19">
        <f t="shared" si="0"/>
      </c>
      <c r="J26" s="15"/>
      <c r="K26" s="17"/>
      <c r="L26" s="16"/>
      <c r="M26" s="15"/>
      <c r="O26" s="27" t="s">
        <v>19</v>
      </c>
      <c r="P26" s="28">
        <v>881</v>
      </c>
      <c r="V26" s="82">
        <v>0.3125</v>
      </c>
      <c r="Y26" s="33">
        <f t="shared" si="1"/>
      </c>
      <c r="Z26" s="33">
        <f t="shared" si="2"/>
      </c>
      <c r="AA26" s="33">
        <f t="shared" si="3"/>
      </c>
      <c r="AB26" s="33">
        <f t="shared" si="4"/>
      </c>
      <c r="AC26" s="33">
        <f t="shared" si="5"/>
      </c>
      <c r="AD26" s="33">
        <f t="shared" si="6"/>
      </c>
      <c r="AG26" s="33">
        <f t="shared" si="7"/>
      </c>
    </row>
    <row r="27" spans="1:33" ht="16.5" customHeight="1">
      <c r="A27" s="18"/>
      <c r="B27" s="26"/>
      <c r="C27" s="23"/>
      <c r="D27" s="24"/>
      <c r="E27" s="23"/>
      <c r="F27" s="25"/>
      <c r="G27" s="16"/>
      <c r="H27" s="16"/>
      <c r="I27" s="19">
        <f t="shared" si="0"/>
      </c>
      <c r="J27" s="15"/>
      <c r="K27" s="17"/>
      <c r="L27" s="16"/>
      <c r="M27" s="15"/>
      <c r="O27" s="27" t="s">
        <v>33</v>
      </c>
      <c r="P27" s="28">
        <v>1922</v>
      </c>
      <c r="V27" s="82">
        <v>0.333333333333333</v>
      </c>
      <c r="Y27" s="33">
        <f t="shared" si="1"/>
      </c>
      <c r="Z27" s="33">
        <f t="shared" si="2"/>
      </c>
      <c r="AA27" s="33">
        <f t="shared" si="3"/>
      </c>
      <c r="AB27" s="33">
        <f t="shared" si="4"/>
      </c>
      <c r="AC27" s="33">
        <f t="shared" si="5"/>
      </c>
      <c r="AD27" s="33">
        <f t="shared" si="6"/>
      </c>
      <c r="AG27" s="33">
        <f t="shared" si="7"/>
      </c>
    </row>
    <row r="28" spans="1:33" ht="16.5" customHeight="1">
      <c r="A28" s="18"/>
      <c r="B28" s="26"/>
      <c r="C28" s="23"/>
      <c r="D28" s="24"/>
      <c r="E28" s="23"/>
      <c r="F28" s="25"/>
      <c r="G28" s="16"/>
      <c r="H28" s="16"/>
      <c r="I28" s="19">
        <f t="shared" si="0"/>
      </c>
      <c r="J28" s="15"/>
      <c r="K28" s="17"/>
      <c r="L28" s="16"/>
      <c r="M28" s="15"/>
      <c r="O28" s="27" t="s">
        <v>52</v>
      </c>
      <c r="P28" s="28">
        <v>1919</v>
      </c>
      <c r="V28" s="82">
        <v>0.354166666666666</v>
      </c>
      <c r="Y28" s="33">
        <f t="shared" si="1"/>
      </c>
      <c r="Z28" s="33">
        <f t="shared" si="2"/>
      </c>
      <c r="AA28" s="33">
        <f t="shared" si="3"/>
      </c>
      <c r="AB28" s="33">
        <f t="shared" si="4"/>
      </c>
      <c r="AC28" s="33">
        <f t="shared" si="5"/>
      </c>
      <c r="AD28" s="33">
        <f t="shared" si="6"/>
      </c>
      <c r="AG28" s="33">
        <f t="shared" si="7"/>
      </c>
    </row>
    <row r="29" spans="1:33" ht="16.5" customHeight="1">
      <c r="A29" s="18"/>
      <c r="B29" s="26"/>
      <c r="C29" s="23"/>
      <c r="D29" s="24"/>
      <c r="E29" s="23"/>
      <c r="F29" s="25"/>
      <c r="G29" s="16"/>
      <c r="H29" s="16"/>
      <c r="I29" s="19">
        <f t="shared" si="0"/>
      </c>
      <c r="J29" s="15"/>
      <c r="K29" s="17"/>
      <c r="L29" s="16"/>
      <c r="M29" s="15"/>
      <c r="O29" s="67" t="s">
        <v>120</v>
      </c>
      <c r="P29" s="68">
        <v>2973</v>
      </c>
      <c r="V29" s="82">
        <v>0.375</v>
      </c>
      <c r="Y29" s="33">
        <f t="shared" si="1"/>
      </c>
      <c r="Z29" s="33">
        <f t="shared" si="2"/>
      </c>
      <c r="AA29" s="33">
        <f t="shared" si="3"/>
      </c>
      <c r="AB29" s="33">
        <f t="shared" si="4"/>
      </c>
      <c r="AC29" s="33">
        <f t="shared" si="5"/>
      </c>
      <c r="AD29" s="33">
        <f t="shared" si="6"/>
      </c>
      <c r="AG29" s="33">
        <f t="shared" si="7"/>
      </c>
    </row>
    <row r="30" spans="1:33" ht="16.5" customHeight="1">
      <c r="A30" s="18"/>
      <c r="B30" s="26"/>
      <c r="C30" s="23"/>
      <c r="D30" s="24"/>
      <c r="E30" s="23"/>
      <c r="F30" s="25"/>
      <c r="G30" s="16"/>
      <c r="H30" s="16"/>
      <c r="I30" s="19">
        <f t="shared" si="0"/>
      </c>
      <c r="J30" s="15"/>
      <c r="K30" s="17"/>
      <c r="L30" s="16"/>
      <c r="M30" s="15"/>
      <c r="O30" s="31" t="s">
        <v>80</v>
      </c>
      <c r="P30" s="32">
        <v>3949</v>
      </c>
      <c r="V30" s="82">
        <v>0.395833333333333</v>
      </c>
      <c r="Y30" s="33">
        <f t="shared" si="1"/>
      </c>
      <c r="Z30" s="33">
        <f t="shared" si="2"/>
      </c>
      <c r="AA30" s="33">
        <f t="shared" si="3"/>
      </c>
      <c r="AB30" s="33">
        <f t="shared" si="4"/>
      </c>
      <c r="AC30" s="33">
        <f t="shared" si="5"/>
      </c>
      <c r="AD30" s="33">
        <f t="shared" si="6"/>
      </c>
      <c r="AG30" s="33">
        <f t="shared" si="7"/>
      </c>
    </row>
    <row r="31" spans="1:33" ht="16.5" customHeight="1">
      <c r="A31" s="18"/>
      <c r="B31" s="26"/>
      <c r="C31" s="23"/>
      <c r="D31" s="24"/>
      <c r="E31" s="23"/>
      <c r="F31" s="25"/>
      <c r="G31" s="16"/>
      <c r="H31" s="16"/>
      <c r="I31" s="19">
        <f t="shared" si="0"/>
      </c>
      <c r="J31" s="15"/>
      <c r="K31" s="17"/>
      <c r="L31" s="16"/>
      <c r="M31" s="15"/>
      <c r="O31" s="67" t="s">
        <v>121</v>
      </c>
      <c r="P31" s="68">
        <v>3974</v>
      </c>
      <c r="V31" s="82">
        <v>0.416666666666666</v>
      </c>
      <c r="Y31" s="33">
        <f t="shared" si="1"/>
      </c>
      <c r="Z31" s="33">
        <f t="shared" si="2"/>
      </c>
      <c r="AA31" s="33">
        <f t="shared" si="3"/>
      </c>
      <c r="AB31" s="33">
        <f t="shared" si="4"/>
      </c>
      <c r="AC31" s="33">
        <f t="shared" si="5"/>
      </c>
      <c r="AD31" s="33">
        <f t="shared" si="6"/>
      </c>
      <c r="AG31" s="33">
        <f t="shared" si="7"/>
      </c>
    </row>
    <row r="32" spans="1:33" ht="16.5" customHeight="1">
      <c r="A32" s="18"/>
      <c r="B32" s="26"/>
      <c r="C32" s="23"/>
      <c r="D32" s="24"/>
      <c r="E32" s="23"/>
      <c r="F32" s="25"/>
      <c r="G32" s="16"/>
      <c r="H32" s="16"/>
      <c r="I32" s="19">
        <f t="shared" si="0"/>
      </c>
      <c r="J32" s="15"/>
      <c r="K32" s="17"/>
      <c r="L32" s="16"/>
      <c r="M32" s="15"/>
      <c r="O32" s="27" t="s">
        <v>38</v>
      </c>
      <c r="P32" s="28">
        <v>2913</v>
      </c>
      <c r="V32" s="82">
        <v>0.4375</v>
      </c>
      <c r="Y32" s="33">
        <f t="shared" si="1"/>
      </c>
      <c r="Z32" s="33">
        <f t="shared" si="2"/>
      </c>
      <c r="AA32" s="33">
        <f t="shared" si="3"/>
      </c>
      <c r="AB32" s="33">
        <f t="shared" si="4"/>
      </c>
      <c r="AC32" s="33">
        <f t="shared" si="5"/>
      </c>
      <c r="AD32" s="33">
        <f t="shared" si="6"/>
      </c>
      <c r="AG32" s="33">
        <f t="shared" si="7"/>
      </c>
    </row>
    <row r="33" spans="1:33" ht="16.5" customHeight="1">
      <c r="A33" s="18"/>
      <c r="B33" s="26"/>
      <c r="C33" s="23"/>
      <c r="D33" s="24"/>
      <c r="E33" s="23"/>
      <c r="F33" s="25"/>
      <c r="G33" s="16"/>
      <c r="H33" s="16"/>
      <c r="I33" s="19">
        <f t="shared" si="0"/>
      </c>
      <c r="J33" s="15"/>
      <c r="K33" s="17"/>
      <c r="L33" s="16"/>
      <c r="M33" s="15"/>
      <c r="O33" s="67" t="s">
        <v>111</v>
      </c>
      <c r="P33" s="68">
        <v>4963</v>
      </c>
      <c r="V33" s="82">
        <v>0.458333333333333</v>
      </c>
      <c r="Y33" s="33">
        <f t="shared" si="1"/>
      </c>
      <c r="Z33" s="33">
        <f t="shared" si="2"/>
      </c>
      <c r="AA33" s="33">
        <f t="shared" si="3"/>
      </c>
      <c r="AB33" s="33">
        <f t="shared" si="4"/>
      </c>
      <c r="AC33" s="33">
        <f t="shared" si="5"/>
      </c>
      <c r="AD33" s="33">
        <f t="shared" si="6"/>
      </c>
      <c r="AG33" s="33">
        <f t="shared" si="7"/>
      </c>
    </row>
    <row r="34" spans="1:33" ht="16.5" customHeight="1">
      <c r="A34" s="18"/>
      <c r="B34" s="26"/>
      <c r="C34" s="23"/>
      <c r="D34" s="24"/>
      <c r="E34" s="23"/>
      <c r="F34" s="25"/>
      <c r="G34" s="16"/>
      <c r="H34" s="16"/>
      <c r="I34" s="19">
        <f t="shared" si="0"/>
      </c>
      <c r="J34" s="15"/>
      <c r="K34" s="17"/>
      <c r="L34" s="16"/>
      <c r="M34" s="15"/>
      <c r="O34" s="30" t="s">
        <v>90</v>
      </c>
      <c r="P34" s="30">
        <v>4950</v>
      </c>
      <c r="V34" s="82">
        <v>0.479166666666666</v>
      </c>
      <c r="Y34" s="33">
        <f t="shared" si="1"/>
      </c>
      <c r="Z34" s="33">
        <f t="shared" si="2"/>
      </c>
      <c r="AA34" s="33">
        <f t="shared" si="3"/>
      </c>
      <c r="AB34" s="33">
        <f t="shared" si="4"/>
      </c>
      <c r="AC34" s="33">
        <f t="shared" si="5"/>
      </c>
      <c r="AD34" s="33">
        <f t="shared" si="6"/>
      </c>
      <c r="AG34" s="33">
        <f t="shared" si="7"/>
      </c>
    </row>
    <row r="35" spans="1:33" ht="16.5" customHeight="1">
      <c r="A35" s="18"/>
      <c r="B35" s="26"/>
      <c r="C35" s="23"/>
      <c r="D35" s="24"/>
      <c r="E35" s="23"/>
      <c r="F35" s="25"/>
      <c r="G35" s="16"/>
      <c r="H35" s="16"/>
      <c r="I35" s="19">
        <f t="shared" si="0"/>
      </c>
      <c r="J35" s="15"/>
      <c r="K35" s="17"/>
      <c r="L35" s="16"/>
      <c r="M35" s="15"/>
      <c r="O35" s="27" t="s">
        <v>36</v>
      </c>
      <c r="P35" s="28">
        <v>20904</v>
      </c>
      <c r="V35" s="82">
        <v>0.5</v>
      </c>
      <c r="Y35" s="33">
        <f t="shared" si="1"/>
      </c>
      <c r="Z35" s="33">
        <f t="shared" si="2"/>
      </c>
      <c r="AA35" s="33">
        <f t="shared" si="3"/>
      </c>
      <c r="AB35" s="33">
        <f t="shared" si="4"/>
      </c>
      <c r="AC35" s="33">
        <f t="shared" si="5"/>
      </c>
      <c r="AD35" s="33">
        <f t="shared" si="6"/>
      </c>
      <c r="AG35" s="33">
        <f t="shared" si="7"/>
      </c>
    </row>
    <row r="36" spans="1:33" ht="16.5" customHeight="1">
      <c r="A36" s="18"/>
      <c r="B36" s="26"/>
      <c r="C36" s="23"/>
      <c r="D36" s="24"/>
      <c r="E36" s="23"/>
      <c r="F36" s="25"/>
      <c r="G36" s="16"/>
      <c r="H36" s="16"/>
      <c r="I36" s="19">
        <f t="shared" si="0"/>
      </c>
      <c r="J36" s="15"/>
      <c r="K36" s="17"/>
      <c r="L36" s="16"/>
      <c r="M36" s="15"/>
      <c r="O36" s="27" t="s">
        <v>48</v>
      </c>
      <c r="P36" s="28">
        <v>930</v>
      </c>
      <c r="V36" s="82">
        <v>0.520833333333333</v>
      </c>
      <c r="Y36" s="33">
        <f t="shared" si="1"/>
      </c>
      <c r="Z36" s="33">
        <f t="shared" si="2"/>
      </c>
      <c r="AA36" s="33">
        <f t="shared" si="3"/>
      </c>
      <c r="AB36" s="33">
        <f t="shared" si="4"/>
      </c>
      <c r="AC36" s="33">
        <f t="shared" si="5"/>
      </c>
      <c r="AD36" s="33">
        <f t="shared" si="6"/>
      </c>
      <c r="AG36" s="33">
        <f t="shared" si="7"/>
      </c>
    </row>
    <row r="37" spans="1:33" ht="16.5" customHeight="1">
      <c r="A37" s="18"/>
      <c r="B37" s="26"/>
      <c r="C37" s="23"/>
      <c r="D37" s="24"/>
      <c r="E37" s="23"/>
      <c r="F37" s="25"/>
      <c r="G37" s="16"/>
      <c r="H37" s="16"/>
      <c r="I37" s="19">
        <f t="shared" si="0"/>
      </c>
      <c r="J37" s="15"/>
      <c r="K37" s="17"/>
      <c r="L37" s="16"/>
      <c r="M37" s="15"/>
      <c r="O37" s="27" t="s">
        <v>41</v>
      </c>
      <c r="P37" s="28">
        <v>98876</v>
      </c>
      <c r="V37" s="82">
        <v>0.541666666666666</v>
      </c>
      <c r="Y37" s="33">
        <f t="shared" si="1"/>
      </c>
      <c r="Z37" s="33">
        <f t="shared" si="2"/>
      </c>
      <c r="AA37" s="33">
        <f t="shared" si="3"/>
      </c>
      <c r="AB37" s="33">
        <f t="shared" si="4"/>
      </c>
      <c r="AC37" s="33">
        <f t="shared" si="5"/>
      </c>
      <c r="AD37" s="33">
        <f t="shared" si="6"/>
      </c>
      <c r="AG37" s="33">
        <f t="shared" si="7"/>
      </c>
    </row>
    <row r="38" spans="1:33" ht="16.5" customHeight="1">
      <c r="A38" s="18"/>
      <c r="B38" s="26"/>
      <c r="C38" s="23"/>
      <c r="D38" s="24"/>
      <c r="E38" s="23"/>
      <c r="F38" s="25"/>
      <c r="G38" s="16"/>
      <c r="H38" s="16"/>
      <c r="I38" s="19">
        <f t="shared" si="0"/>
      </c>
      <c r="J38" s="15"/>
      <c r="K38" s="17"/>
      <c r="L38" s="16"/>
      <c r="M38" s="15"/>
      <c r="O38" s="30" t="s">
        <v>104</v>
      </c>
      <c r="P38" s="30">
        <v>2956</v>
      </c>
      <c r="V38" s="82">
        <v>0.5625</v>
      </c>
      <c r="Y38" s="33">
        <f t="shared" si="1"/>
      </c>
      <c r="Z38" s="33">
        <f t="shared" si="2"/>
      </c>
      <c r="AA38" s="33">
        <f t="shared" si="3"/>
      </c>
      <c r="AB38" s="33">
        <f t="shared" si="4"/>
      </c>
      <c r="AC38" s="33">
        <f t="shared" si="5"/>
      </c>
      <c r="AD38" s="33">
        <f t="shared" si="6"/>
      </c>
      <c r="AG38" s="33">
        <f t="shared" si="7"/>
      </c>
    </row>
    <row r="39" spans="1:33" ht="16.5" customHeight="1">
      <c r="A39" s="18"/>
      <c r="B39" s="26"/>
      <c r="C39" s="23"/>
      <c r="D39" s="24"/>
      <c r="E39" s="23"/>
      <c r="F39" s="25"/>
      <c r="G39" s="16"/>
      <c r="H39" s="16"/>
      <c r="I39" s="19">
        <f t="shared" si="0"/>
      </c>
      <c r="J39" s="15"/>
      <c r="K39" s="17"/>
      <c r="L39" s="16"/>
      <c r="M39" s="15"/>
      <c r="O39" s="30" t="s">
        <v>105</v>
      </c>
      <c r="P39" s="30">
        <v>3957</v>
      </c>
      <c r="V39" s="82">
        <v>0.583333333333333</v>
      </c>
      <c r="Y39" s="33">
        <f t="shared" si="1"/>
      </c>
      <c r="Z39" s="33">
        <f t="shared" si="2"/>
      </c>
      <c r="AA39" s="33">
        <f t="shared" si="3"/>
      </c>
      <c r="AB39" s="33">
        <f t="shared" si="4"/>
      </c>
      <c r="AC39" s="33">
        <f t="shared" si="5"/>
      </c>
      <c r="AD39" s="33">
        <f t="shared" si="6"/>
      </c>
      <c r="AG39" s="33">
        <f t="shared" si="7"/>
      </c>
    </row>
    <row r="40" spans="1:33" ht="16.5" customHeight="1">
      <c r="A40" s="18"/>
      <c r="B40" s="26"/>
      <c r="C40" s="23"/>
      <c r="D40" s="24"/>
      <c r="E40" s="23"/>
      <c r="F40" s="25"/>
      <c r="G40" s="16"/>
      <c r="H40" s="16"/>
      <c r="I40" s="19">
        <f t="shared" si="0"/>
      </c>
      <c r="J40" s="15"/>
      <c r="K40" s="17"/>
      <c r="L40" s="16"/>
      <c r="M40" s="15"/>
      <c r="O40" s="27" t="s">
        <v>35</v>
      </c>
      <c r="P40" s="28">
        <v>1928</v>
      </c>
      <c r="V40" s="82">
        <v>0.604166666666666</v>
      </c>
      <c r="Y40" s="33">
        <f t="shared" si="1"/>
      </c>
      <c r="Z40" s="33">
        <f t="shared" si="2"/>
      </c>
      <c r="AA40" s="33">
        <f t="shared" si="3"/>
      </c>
      <c r="AB40" s="33">
        <f t="shared" si="4"/>
      </c>
      <c r="AC40" s="33">
        <f t="shared" si="5"/>
      </c>
      <c r="AD40" s="33">
        <f t="shared" si="6"/>
      </c>
      <c r="AG40" s="33">
        <f t="shared" si="7"/>
      </c>
    </row>
    <row r="41" spans="1:33" ht="16.5" customHeight="1">
      <c r="A41" s="18"/>
      <c r="B41" s="26"/>
      <c r="C41" s="23"/>
      <c r="D41" s="24"/>
      <c r="E41" s="23"/>
      <c r="F41" s="25"/>
      <c r="G41" s="16"/>
      <c r="H41" s="16"/>
      <c r="I41" s="19">
        <f t="shared" si="0"/>
      </c>
      <c r="J41" s="15"/>
      <c r="K41" s="17"/>
      <c r="L41" s="16"/>
      <c r="M41" s="15"/>
      <c r="O41" s="27" t="s">
        <v>47</v>
      </c>
      <c r="P41" s="28">
        <v>918</v>
      </c>
      <c r="V41" s="82">
        <v>0.625</v>
      </c>
      <c r="Y41" s="33">
        <f t="shared" si="1"/>
      </c>
      <c r="Z41" s="33">
        <f t="shared" si="2"/>
      </c>
      <c r="AA41" s="33">
        <f t="shared" si="3"/>
      </c>
      <c r="AB41" s="33">
        <f t="shared" si="4"/>
      </c>
      <c r="AC41" s="33">
        <f t="shared" si="5"/>
      </c>
      <c r="AD41" s="33">
        <f t="shared" si="6"/>
      </c>
      <c r="AG41" s="33">
        <f t="shared" si="7"/>
      </c>
    </row>
    <row r="42" spans="1:33" ht="16.5" customHeight="1">
      <c r="A42" s="18"/>
      <c r="B42" s="26"/>
      <c r="C42" s="23"/>
      <c r="D42" s="24"/>
      <c r="E42" s="23"/>
      <c r="F42" s="25"/>
      <c r="G42" s="16"/>
      <c r="H42" s="16"/>
      <c r="I42" s="19">
        <f t="shared" si="0"/>
      </c>
      <c r="J42" s="15"/>
      <c r="K42" s="17"/>
      <c r="L42" s="16"/>
      <c r="M42" s="15"/>
      <c r="O42" s="67" t="s">
        <v>117</v>
      </c>
      <c r="P42" s="68">
        <v>5969</v>
      </c>
      <c r="V42" s="82">
        <v>0.645833333333333</v>
      </c>
      <c r="Y42" s="33">
        <f t="shared" si="1"/>
      </c>
      <c r="Z42" s="33">
        <f t="shared" si="2"/>
      </c>
      <c r="AA42" s="33">
        <f t="shared" si="3"/>
      </c>
      <c r="AB42" s="33">
        <f t="shared" si="4"/>
      </c>
      <c r="AC42" s="33">
        <f t="shared" si="5"/>
      </c>
      <c r="AD42" s="33">
        <f t="shared" si="6"/>
      </c>
      <c r="AG42" s="33">
        <f t="shared" si="7"/>
      </c>
    </row>
    <row r="43" spans="1:33" ht="16.5" customHeight="1">
      <c r="A43" s="18"/>
      <c r="B43" s="26"/>
      <c r="C43" s="23"/>
      <c r="D43" s="24"/>
      <c r="E43" s="23"/>
      <c r="F43" s="25"/>
      <c r="G43" s="16"/>
      <c r="H43" s="16"/>
      <c r="I43" s="19">
        <f t="shared" si="0"/>
      </c>
      <c r="J43" s="15"/>
      <c r="K43" s="17"/>
      <c r="L43" s="16"/>
      <c r="M43" s="15"/>
      <c r="O43" s="27" t="s">
        <v>30</v>
      </c>
      <c r="P43" s="28">
        <v>1883</v>
      </c>
      <c r="V43" s="82">
        <v>0.666666666666666</v>
      </c>
      <c r="Y43" s="33">
        <f t="shared" si="1"/>
      </c>
      <c r="Z43" s="33">
        <f t="shared" si="2"/>
      </c>
      <c r="AA43" s="33">
        <f t="shared" si="3"/>
      </c>
      <c r="AB43" s="33">
        <f t="shared" si="4"/>
      </c>
      <c r="AC43" s="33">
        <f t="shared" si="5"/>
      </c>
      <c r="AD43" s="33">
        <f t="shared" si="6"/>
      </c>
      <c r="AG43" s="33">
        <f t="shared" si="7"/>
      </c>
    </row>
    <row r="44" spans="1:33" ht="16.5" customHeight="1">
      <c r="A44" s="18"/>
      <c r="B44" s="26"/>
      <c r="C44" s="23"/>
      <c r="D44" s="24"/>
      <c r="E44" s="23"/>
      <c r="F44" s="25"/>
      <c r="G44" s="16"/>
      <c r="H44" s="16"/>
      <c r="I44" s="19">
        <f t="shared" si="0"/>
      </c>
      <c r="J44" s="15"/>
      <c r="K44" s="17"/>
      <c r="L44" s="16"/>
      <c r="M44" s="15"/>
      <c r="O44" s="30" t="s">
        <v>106</v>
      </c>
      <c r="P44" s="30">
        <v>3958</v>
      </c>
      <c r="V44" s="82">
        <v>0.6875</v>
      </c>
      <c r="Y44" s="33">
        <f t="shared" si="1"/>
      </c>
      <c r="Z44" s="33">
        <f t="shared" si="2"/>
      </c>
      <c r="AA44" s="33">
        <f t="shared" si="3"/>
      </c>
      <c r="AB44" s="33">
        <f t="shared" si="4"/>
      </c>
      <c r="AC44" s="33">
        <f t="shared" si="5"/>
      </c>
      <c r="AD44" s="33">
        <f t="shared" si="6"/>
      </c>
      <c r="AG44" s="33">
        <f t="shared" si="7"/>
      </c>
    </row>
    <row r="45" spans="1:33" ht="16.5" customHeight="1">
      <c r="A45" s="18"/>
      <c r="B45" s="26"/>
      <c r="C45" s="23"/>
      <c r="D45" s="24"/>
      <c r="E45" s="23"/>
      <c r="F45" s="25"/>
      <c r="G45" s="16"/>
      <c r="H45" s="16"/>
      <c r="I45" s="19">
        <f t="shared" si="0"/>
      </c>
      <c r="J45" s="15"/>
      <c r="K45" s="17"/>
      <c r="L45" s="16"/>
      <c r="M45" s="15"/>
      <c r="O45" s="27" t="s">
        <v>37</v>
      </c>
      <c r="P45" s="28">
        <v>2906</v>
      </c>
      <c r="V45" s="82">
        <v>0.708333333333333</v>
      </c>
      <c r="Y45" s="33">
        <f t="shared" si="1"/>
      </c>
      <c r="Z45" s="33">
        <f t="shared" si="2"/>
      </c>
      <c r="AA45" s="33">
        <f t="shared" si="3"/>
      </c>
      <c r="AB45" s="33">
        <f t="shared" si="4"/>
      </c>
      <c r="AC45" s="33">
        <f t="shared" si="5"/>
      </c>
      <c r="AD45" s="33">
        <f t="shared" si="6"/>
      </c>
      <c r="AG45" s="33">
        <f t="shared" si="7"/>
      </c>
    </row>
    <row r="46" spans="1:33" ht="16.5" customHeight="1">
      <c r="A46" s="18"/>
      <c r="B46" s="26"/>
      <c r="C46" s="23"/>
      <c r="D46" s="24"/>
      <c r="E46" s="23"/>
      <c r="F46" s="25"/>
      <c r="G46" s="16"/>
      <c r="H46" s="16"/>
      <c r="I46" s="19">
        <f t="shared" si="0"/>
      </c>
      <c r="J46" s="15"/>
      <c r="K46" s="17"/>
      <c r="L46" s="16"/>
      <c r="M46" s="15"/>
      <c r="O46" s="30" t="s">
        <v>107</v>
      </c>
      <c r="P46" s="30">
        <v>3959</v>
      </c>
      <c r="V46" s="82">
        <v>0.729166666666666</v>
      </c>
      <c r="Y46" s="33">
        <f t="shared" si="1"/>
      </c>
      <c r="Z46" s="33">
        <f t="shared" si="2"/>
      </c>
      <c r="AA46" s="33">
        <f t="shared" si="3"/>
      </c>
      <c r="AB46" s="33">
        <f t="shared" si="4"/>
      </c>
      <c r="AC46" s="33">
        <f t="shared" si="5"/>
      </c>
      <c r="AD46" s="33">
        <f t="shared" si="6"/>
      </c>
      <c r="AG46" s="33">
        <f t="shared" si="7"/>
      </c>
    </row>
    <row r="47" spans="1:33" ht="16.5" customHeight="1">
      <c r="A47" s="18"/>
      <c r="B47" s="26"/>
      <c r="C47" s="23"/>
      <c r="D47" s="24"/>
      <c r="E47" s="23"/>
      <c r="F47" s="25"/>
      <c r="G47" s="16"/>
      <c r="H47" s="16"/>
      <c r="I47" s="19">
        <f t="shared" si="0"/>
      </c>
      <c r="J47" s="15"/>
      <c r="K47" s="17"/>
      <c r="L47" s="16"/>
      <c r="M47" s="15"/>
      <c r="O47" s="27" t="s">
        <v>57</v>
      </c>
      <c r="P47" s="28">
        <v>3908</v>
      </c>
      <c r="V47" s="82">
        <v>0.75</v>
      </c>
      <c r="Y47" s="33">
        <f t="shared" si="1"/>
      </c>
      <c r="Z47" s="33">
        <f t="shared" si="2"/>
      </c>
      <c r="AA47" s="33">
        <f t="shared" si="3"/>
      </c>
      <c r="AB47" s="33">
        <f t="shared" si="4"/>
      </c>
      <c r="AC47" s="33">
        <f t="shared" si="5"/>
      </c>
      <c r="AD47" s="33">
        <f t="shared" si="6"/>
      </c>
      <c r="AG47" s="33">
        <f t="shared" si="7"/>
      </c>
    </row>
    <row r="48" spans="1:33" ht="16.5" customHeight="1">
      <c r="A48" s="18"/>
      <c r="B48" s="26"/>
      <c r="C48" s="23"/>
      <c r="D48" s="24"/>
      <c r="E48" s="23"/>
      <c r="F48" s="25"/>
      <c r="G48" s="16"/>
      <c r="H48" s="16"/>
      <c r="I48" s="19">
        <f t="shared" si="0"/>
      </c>
      <c r="J48" s="15"/>
      <c r="K48" s="17"/>
      <c r="L48" s="16"/>
      <c r="M48" s="15"/>
      <c r="O48" s="31" t="s">
        <v>77</v>
      </c>
      <c r="P48" s="32">
        <v>2943</v>
      </c>
      <c r="V48" s="82">
        <v>0.770833333333333</v>
      </c>
      <c r="Y48" s="33">
        <f t="shared" si="1"/>
      </c>
      <c r="Z48" s="33">
        <f t="shared" si="2"/>
      </c>
      <c r="AA48" s="33">
        <f t="shared" si="3"/>
      </c>
      <c r="AB48" s="33">
        <f t="shared" si="4"/>
      </c>
      <c r="AC48" s="33">
        <f t="shared" si="5"/>
      </c>
      <c r="AD48" s="33">
        <f t="shared" si="6"/>
      </c>
      <c r="AG48" s="33">
        <f t="shared" si="7"/>
      </c>
    </row>
    <row r="49" spans="1:33" ht="16.5" customHeight="1">
      <c r="A49" s="18"/>
      <c r="B49" s="26"/>
      <c r="C49" s="23"/>
      <c r="D49" s="24"/>
      <c r="E49" s="23"/>
      <c r="F49" s="25"/>
      <c r="G49" s="16"/>
      <c r="H49" s="16"/>
      <c r="I49" s="19">
        <f t="shared" si="0"/>
      </c>
      <c r="J49" s="15"/>
      <c r="K49" s="17"/>
      <c r="L49" s="16"/>
      <c r="M49" s="15"/>
      <c r="O49" s="27" t="s">
        <v>55</v>
      </c>
      <c r="P49" s="28">
        <v>2920</v>
      </c>
      <c r="V49" s="82">
        <v>0.791666666666666</v>
      </c>
      <c r="Y49" s="33">
        <f t="shared" si="1"/>
      </c>
      <c r="Z49" s="33">
        <f t="shared" si="2"/>
      </c>
      <c r="AA49" s="33">
        <f t="shared" si="3"/>
      </c>
      <c r="AB49" s="33">
        <f t="shared" si="4"/>
      </c>
      <c r="AC49" s="33">
        <f t="shared" si="5"/>
      </c>
      <c r="AD49" s="33">
        <f t="shared" si="6"/>
      </c>
      <c r="AG49" s="33">
        <f t="shared" si="7"/>
      </c>
    </row>
    <row r="50" spans="1:33" ht="16.5" customHeight="1">
      <c r="A50" s="18"/>
      <c r="B50" s="26"/>
      <c r="C50" s="23"/>
      <c r="D50" s="24"/>
      <c r="E50" s="23"/>
      <c r="F50" s="25"/>
      <c r="G50" s="16"/>
      <c r="H50" s="16"/>
      <c r="I50" s="19">
        <f t="shared" si="0"/>
      </c>
      <c r="J50" s="15"/>
      <c r="K50" s="17"/>
      <c r="L50" s="16"/>
      <c r="M50" s="15"/>
      <c r="O50" s="27" t="s">
        <v>59</v>
      </c>
      <c r="P50" s="28">
        <v>3924</v>
      </c>
      <c r="V50" s="82">
        <v>0.8125</v>
      </c>
      <c r="Y50" s="33">
        <f t="shared" si="1"/>
      </c>
      <c r="Z50" s="33">
        <f t="shared" si="2"/>
      </c>
      <c r="AA50" s="33">
        <f t="shared" si="3"/>
      </c>
      <c r="AB50" s="33">
        <f t="shared" si="4"/>
      </c>
      <c r="AC50" s="33">
        <f t="shared" si="5"/>
      </c>
      <c r="AD50" s="33">
        <f t="shared" si="6"/>
      </c>
      <c r="AG50" s="33">
        <f t="shared" si="7"/>
      </c>
    </row>
    <row r="51" spans="1:33" ht="16.5" customHeight="1">
      <c r="A51" s="18"/>
      <c r="B51" s="26"/>
      <c r="C51" s="23"/>
      <c r="D51" s="24"/>
      <c r="E51" s="23"/>
      <c r="F51" s="25"/>
      <c r="G51" s="16"/>
      <c r="H51" s="16"/>
      <c r="I51" s="19">
        <f t="shared" si="0"/>
      </c>
      <c r="J51" s="15"/>
      <c r="K51" s="17"/>
      <c r="L51" s="16"/>
      <c r="M51" s="15"/>
      <c r="O51" s="27" t="s">
        <v>15</v>
      </c>
      <c r="P51" s="28">
        <v>99888</v>
      </c>
      <c r="V51" s="82">
        <v>0.833333333333333</v>
      </c>
      <c r="Y51" s="33">
        <f t="shared" si="1"/>
      </c>
      <c r="Z51" s="33">
        <f t="shared" si="2"/>
      </c>
      <c r="AA51" s="33">
        <f t="shared" si="3"/>
      </c>
      <c r="AB51" s="33">
        <f t="shared" si="4"/>
      </c>
      <c r="AC51" s="33">
        <f t="shared" si="5"/>
      </c>
      <c r="AD51" s="33">
        <f t="shared" si="6"/>
      </c>
      <c r="AG51" s="33">
        <f t="shared" si="7"/>
      </c>
    </row>
    <row r="52" spans="1:33" ht="16.5" customHeight="1">
      <c r="A52" s="18"/>
      <c r="B52" s="26"/>
      <c r="C52" s="23"/>
      <c r="D52" s="24"/>
      <c r="E52" s="23"/>
      <c r="F52" s="25"/>
      <c r="G52" s="16"/>
      <c r="H52" s="16"/>
      <c r="I52" s="19">
        <f t="shared" si="0"/>
      </c>
      <c r="J52" s="15"/>
      <c r="K52" s="17"/>
      <c r="L52" s="16"/>
      <c r="M52" s="15"/>
      <c r="O52" s="31" t="s">
        <v>85</v>
      </c>
      <c r="P52" s="32">
        <v>3937</v>
      </c>
      <c r="V52" s="82">
        <v>0.854166666666666</v>
      </c>
      <c r="Y52" s="33">
        <f t="shared" si="1"/>
      </c>
      <c r="Z52" s="33">
        <f t="shared" si="2"/>
      </c>
      <c r="AA52" s="33">
        <f t="shared" si="3"/>
      </c>
      <c r="AB52" s="33">
        <f t="shared" si="4"/>
      </c>
      <c r="AC52" s="33">
        <f t="shared" si="5"/>
      </c>
      <c r="AD52" s="33">
        <f t="shared" si="6"/>
      </c>
      <c r="AG52" s="33">
        <f t="shared" si="7"/>
      </c>
    </row>
    <row r="53" spans="1:33" ht="16.5" customHeight="1">
      <c r="A53" s="18"/>
      <c r="B53" s="26"/>
      <c r="C53" s="23"/>
      <c r="D53" s="24"/>
      <c r="E53" s="23"/>
      <c r="F53" s="25"/>
      <c r="G53" s="16"/>
      <c r="H53" s="16"/>
      <c r="I53" s="19">
        <f t="shared" si="0"/>
      </c>
      <c r="J53" s="15"/>
      <c r="K53" s="17"/>
      <c r="L53" s="16"/>
      <c r="M53" s="15"/>
      <c r="O53" s="67" t="s">
        <v>113</v>
      </c>
      <c r="P53" s="68">
        <v>5965</v>
      </c>
      <c r="V53" s="82">
        <v>0.875</v>
      </c>
      <c r="Y53" s="33">
        <f t="shared" si="1"/>
      </c>
      <c r="Z53" s="33">
        <f t="shared" si="2"/>
      </c>
      <c r="AA53" s="33">
        <f t="shared" si="3"/>
      </c>
      <c r="AB53" s="33">
        <f t="shared" si="4"/>
      </c>
      <c r="AC53" s="33">
        <f t="shared" si="5"/>
      </c>
      <c r="AD53" s="33">
        <f t="shared" si="6"/>
      </c>
      <c r="AG53" s="33">
        <f t="shared" si="7"/>
      </c>
    </row>
    <row r="54" spans="1:33" ht="16.5" customHeight="1">
      <c r="A54" s="18"/>
      <c r="B54" s="26"/>
      <c r="C54" s="23"/>
      <c r="D54" s="24"/>
      <c r="E54" s="23"/>
      <c r="F54" s="25"/>
      <c r="G54" s="16"/>
      <c r="H54" s="16"/>
      <c r="I54" s="19">
        <f t="shared" si="0"/>
      </c>
      <c r="J54" s="15"/>
      <c r="K54" s="17"/>
      <c r="L54" s="16"/>
      <c r="M54" s="15"/>
      <c r="O54" s="30" t="s">
        <v>109</v>
      </c>
      <c r="P54" s="30">
        <v>3961</v>
      </c>
      <c r="V54" s="82">
        <v>0.895833333333333</v>
      </c>
      <c r="Y54" s="33">
        <f t="shared" si="1"/>
      </c>
      <c r="Z54" s="33">
        <f t="shared" si="2"/>
      </c>
      <c r="AA54" s="33">
        <f t="shared" si="3"/>
      </c>
      <c r="AB54" s="33">
        <f t="shared" si="4"/>
      </c>
      <c r="AC54" s="33">
        <f t="shared" si="5"/>
      </c>
      <c r="AD54" s="33">
        <f t="shared" si="6"/>
      </c>
      <c r="AG54" s="33">
        <f t="shared" si="7"/>
      </c>
    </row>
    <row r="55" spans="1:33" ht="16.5" customHeight="1">
      <c r="A55" s="18"/>
      <c r="B55" s="26"/>
      <c r="C55" s="23"/>
      <c r="D55" s="24"/>
      <c r="E55" s="23"/>
      <c r="F55" s="25"/>
      <c r="G55" s="16"/>
      <c r="H55" s="16"/>
      <c r="I55" s="19">
        <f t="shared" si="0"/>
      </c>
      <c r="J55" s="15"/>
      <c r="K55" s="17"/>
      <c r="L55" s="16"/>
      <c r="M55" s="15"/>
      <c r="O55" s="27" t="s">
        <v>53</v>
      </c>
      <c r="P55" s="28">
        <v>1931</v>
      </c>
      <c r="V55" s="82">
        <v>0.916666666666666</v>
      </c>
      <c r="Y55" s="33">
        <f t="shared" si="1"/>
      </c>
      <c r="Z55" s="33">
        <f t="shared" si="2"/>
      </c>
      <c r="AA55" s="33">
        <f t="shared" si="3"/>
      </c>
      <c r="AB55" s="33">
        <f t="shared" si="4"/>
      </c>
      <c r="AC55" s="33">
        <f t="shared" si="5"/>
      </c>
      <c r="AD55" s="33">
        <f t="shared" si="6"/>
      </c>
      <c r="AG55" s="33">
        <f t="shared" si="7"/>
      </c>
    </row>
    <row r="56" spans="1:33" ht="16.5" customHeight="1">
      <c r="A56" s="18"/>
      <c r="B56" s="26"/>
      <c r="C56" s="23"/>
      <c r="D56" s="24"/>
      <c r="E56" s="23"/>
      <c r="F56" s="25"/>
      <c r="G56" s="16"/>
      <c r="H56" s="16"/>
      <c r="I56" s="19">
        <f t="shared" si="0"/>
      </c>
      <c r="J56" s="15"/>
      <c r="K56" s="17"/>
      <c r="L56" s="16"/>
      <c r="M56" s="15"/>
      <c r="O56" s="31" t="s">
        <v>87</v>
      </c>
      <c r="P56" s="32">
        <v>2944</v>
      </c>
      <c r="V56" s="82">
        <v>0.9375</v>
      </c>
      <c r="Y56" s="33">
        <f t="shared" si="1"/>
      </c>
      <c r="Z56" s="33">
        <f t="shared" si="2"/>
      </c>
      <c r="AA56" s="33">
        <f t="shared" si="3"/>
      </c>
      <c r="AB56" s="33">
        <f t="shared" si="4"/>
      </c>
      <c r="AC56" s="33">
        <f t="shared" si="5"/>
      </c>
      <c r="AD56" s="33">
        <f t="shared" si="6"/>
      </c>
      <c r="AG56" s="33">
        <f t="shared" si="7"/>
      </c>
    </row>
    <row r="57" spans="1:33" ht="16.5" customHeight="1">
      <c r="A57" s="18"/>
      <c r="B57" s="26"/>
      <c r="C57" s="23"/>
      <c r="D57" s="24"/>
      <c r="E57" s="23"/>
      <c r="F57" s="25"/>
      <c r="G57" s="16"/>
      <c r="H57" s="16"/>
      <c r="I57" s="19">
        <f t="shared" si="0"/>
      </c>
      <c r="J57" s="15"/>
      <c r="K57" s="17"/>
      <c r="L57" s="16"/>
      <c r="M57" s="15"/>
      <c r="O57" s="29" t="s">
        <v>60</v>
      </c>
      <c r="P57" s="30">
        <v>2900</v>
      </c>
      <c r="V57" s="82">
        <v>0.958333333333333</v>
      </c>
      <c r="Y57" s="33">
        <f t="shared" si="1"/>
      </c>
      <c r="Z57" s="33">
        <f t="shared" si="2"/>
      </c>
      <c r="AA57" s="33">
        <f t="shared" si="3"/>
      </c>
      <c r="AB57" s="33">
        <f t="shared" si="4"/>
      </c>
      <c r="AC57" s="33">
        <f t="shared" si="5"/>
      </c>
      <c r="AD57" s="33">
        <f t="shared" si="6"/>
      </c>
      <c r="AG57" s="33">
        <f t="shared" si="7"/>
      </c>
    </row>
    <row r="58" spans="1:33" ht="16.5" customHeight="1">
      <c r="A58" s="18"/>
      <c r="B58" s="26"/>
      <c r="C58" s="23"/>
      <c r="D58" s="24"/>
      <c r="E58" s="23"/>
      <c r="F58" s="25"/>
      <c r="G58" s="16"/>
      <c r="H58" s="16"/>
      <c r="I58" s="19">
        <f t="shared" si="0"/>
      </c>
      <c r="J58" s="15"/>
      <c r="K58" s="17"/>
      <c r="L58" s="16"/>
      <c r="M58" s="15"/>
      <c r="O58" s="67" t="s">
        <v>118</v>
      </c>
      <c r="P58" s="68">
        <v>2971</v>
      </c>
      <c r="V58" s="82">
        <v>0.979166666666666</v>
      </c>
      <c r="Y58" s="33">
        <f t="shared" si="1"/>
      </c>
      <c r="Z58" s="33">
        <f t="shared" si="2"/>
      </c>
      <c r="AA58" s="33">
        <f t="shared" si="3"/>
      </c>
      <c r="AB58" s="33">
        <f t="shared" si="4"/>
      </c>
      <c r="AC58" s="33">
        <f t="shared" si="5"/>
      </c>
      <c r="AD58" s="33">
        <f t="shared" si="6"/>
      </c>
      <c r="AG58" s="33">
        <f t="shared" si="7"/>
      </c>
    </row>
    <row r="59" spans="1:33" ht="16.5" customHeight="1">
      <c r="A59" s="18"/>
      <c r="B59" s="26"/>
      <c r="C59" s="23"/>
      <c r="D59" s="24"/>
      <c r="E59" s="23"/>
      <c r="F59" s="25"/>
      <c r="G59" s="16"/>
      <c r="H59" s="16"/>
      <c r="I59" s="19">
        <f t="shared" si="0"/>
      </c>
      <c r="J59" s="15"/>
      <c r="K59" s="17"/>
      <c r="L59" s="16"/>
      <c r="M59" s="15"/>
      <c r="O59" s="67" t="s">
        <v>116</v>
      </c>
      <c r="P59" s="68">
        <v>5968</v>
      </c>
      <c r="V59" s="82"/>
      <c r="Y59" s="33">
        <f t="shared" si="1"/>
      </c>
      <c r="Z59" s="33">
        <f t="shared" si="2"/>
      </c>
      <c r="AA59" s="33">
        <f t="shared" si="3"/>
      </c>
      <c r="AB59" s="33">
        <f t="shared" si="4"/>
      </c>
      <c r="AC59" s="33">
        <f t="shared" si="5"/>
      </c>
      <c r="AD59" s="33">
        <f t="shared" si="6"/>
      </c>
      <c r="AG59" s="33">
        <f t="shared" si="7"/>
      </c>
    </row>
    <row r="60" spans="1:33" ht="16.5" customHeight="1">
      <c r="A60" s="18"/>
      <c r="B60" s="26"/>
      <c r="C60" s="23"/>
      <c r="D60" s="24"/>
      <c r="E60" s="23"/>
      <c r="F60" s="25"/>
      <c r="G60" s="16"/>
      <c r="H60" s="16"/>
      <c r="I60" s="19">
        <f t="shared" si="0"/>
      </c>
      <c r="J60" s="15"/>
      <c r="K60" s="17"/>
      <c r="L60" s="16"/>
      <c r="M60" s="15"/>
      <c r="O60" s="67" t="s">
        <v>125</v>
      </c>
      <c r="P60" s="68">
        <v>4970</v>
      </c>
      <c r="V60" s="82"/>
      <c r="Y60" s="33">
        <f t="shared" si="1"/>
      </c>
      <c r="Z60" s="33">
        <f t="shared" si="2"/>
      </c>
      <c r="AA60" s="33">
        <f t="shared" si="3"/>
      </c>
      <c r="AB60" s="33">
        <f t="shared" si="4"/>
      </c>
      <c r="AC60" s="33">
        <f t="shared" si="5"/>
      </c>
      <c r="AD60" s="33">
        <f t="shared" si="6"/>
      </c>
      <c r="AG60" s="33">
        <f t="shared" si="7"/>
      </c>
    </row>
    <row r="61" spans="1:33" ht="16.5" customHeight="1">
      <c r="A61" s="18"/>
      <c r="B61" s="26"/>
      <c r="C61" s="23"/>
      <c r="D61" s="24"/>
      <c r="E61" s="23"/>
      <c r="F61" s="25"/>
      <c r="G61" s="16"/>
      <c r="H61" s="16"/>
      <c r="I61" s="19">
        <f t="shared" si="0"/>
      </c>
      <c r="J61" s="15"/>
      <c r="K61" s="17"/>
      <c r="L61" s="16"/>
      <c r="M61" s="15"/>
      <c r="O61" s="27" t="s">
        <v>18</v>
      </c>
      <c r="P61" s="28">
        <v>871</v>
      </c>
      <c r="V61" s="82"/>
      <c r="Y61" s="33">
        <f t="shared" si="1"/>
      </c>
      <c r="Z61" s="33">
        <f t="shared" si="2"/>
      </c>
      <c r="AA61" s="33">
        <f t="shared" si="3"/>
      </c>
      <c r="AB61" s="33">
        <f t="shared" si="4"/>
      </c>
      <c r="AC61" s="33">
        <f t="shared" si="5"/>
      </c>
      <c r="AD61" s="33">
        <f t="shared" si="6"/>
      </c>
      <c r="AG61" s="33">
        <f t="shared" si="7"/>
      </c>
    </row>
    <row r="62" spans="1:33" ht="16.5" customHeight="1">
      <c r="A62" s="18"/>
      <c r="B62" s="26"/>
      <c r="C62" s="23"/>
      <c r="D62" s="24"/>
      <c r="E62" s="23"/>
      <c r="F62" s="25"/>
      <c r="G62" s="16"/>
      <c r="H62" s="16"/>
      <c r="I62" s="19">
        <f t="shared" si="0"/>
      </c>
      <c r="J62" s="15"/>
      <c r="K62" s="17"/>
      <c r="L62" s="16"/>
      <c r="M62" s="15"/>
      <c r="O62" s="27" t="s">
        <v>39</v>
      </c>
      <c r="P62" s="28">
        <v>2923</v>
      </c>
      <c r="V62" s="82"/>
      <c r="Y62" s="33">
        <f t="shared" si="1"/>
      </c>
      <c r="Z62" s="33">
        <f t="shared" si="2"/>
      </c>
      <c r="AA62" s="33">
        <f t="shared" si="3"/>
      </c>
      <c r="AB62" s="33">
        <f t="shared" si="4"/>
      </c>
      <c r="AC62" s="33">
        <f t="shared" si="5"/>
      </c>
      <c r="AD62" s="33">
        <f t="shared" si="6"/>
      </c>
      <c r="AG62" s="33">
        <f t="shared" si="7"/>
      </c>
    </row>
    <row r="63" spans="1:33" ht="16.5" customHeight="1">
      <c r="A63" s="18"/>
      <c r="B63" s="26"/>
      <c r="C63" s="23"/>
      <c r="D63" s="24"/>
      <c r="E63" s="23"/>
      <c r="F63" s="25"/>
      <c r="G63" s="16"/>
      <c r="H63" s="16"/>
      <c r="I63" s="19">
        <f t="shared" si="0"/>
      </c>
      <c r="J63" s="15"/>
      <c r="K63" s="17"/>
      <c r="L63" s="16"/>
      <c r="M63" s="15"/>
      <c r="O63" s="31" t="s">
        <v>86</v>
      </c>
      <c r="P63" s="32">
        <v>1940</v>
      </c>
      <c r="V63" s="82"/>
      <c r="Y63" s="33">
        <f t="shared" si="1"/>
      </c>
      <c r="Z63" s="33">
        <f t="shared" si="2"/>
      </c>
      <c r="AA63" s="33">
        <f t="shared" si="3"/>
      </c>
      <c r="AB63" s="33">
        <f t="shared" si="4"/>
      </c>
      <c r="AC63" s="33">
        <f t="shared" si="5"/>
      </c>
      <c r="AD63" s="33">
        <f t="shared" si="6"/>
      </c>
      <c r="AG63" s="33">
        <f t="shared" si="7"/>
      </c>
    </row>
    <row r="64" spans="1:33" ht="16.5" customHeight="1">
      <c r="A64" s="18"/>
      <c r="B64" s="26"/>
      <c r="C64" s="23"/>
      <c r="D64" s="24"/>
      <c r="E64" s="23"/>
      <c r="F64" s="25"/>
      <c r="G64" s="16"/>
      <c r="H64" s="16"/>
      <c r="I64" s="19">
        <f t="shared" si="0"/>
      </c>
      <c r="J64" s="15"/>
      <c r="K64" s="17"/>
      <c r="L64" s="16"/>
      <c r="M64" s="15"/>
      <c r="O64" s="30" t="s">
        <v>88</v>
      </c>
      <c r="P64" s="30">
        <v>3945</v>
      </c>
      <c r="V64" s="82"/>
      <c r="Y64" s="33">
        <f t="shared" si="1"/>
      </c>
      <c r="Z64" s="33">
        <f t="shared" si="2"/>
      </c>
      <c r="AA64" s="33">
        <f t="shared" si="3"/>
      </c>
      <c r="AB64" s="33">
        <f t="shared" si="4"/>
      </c>
      <c r="AC64" s="33">
        <f t="shared" si="5"/>
      </c>
      <c r="AD64" s="33">
        <f t="shared" si="6"/>
      </c>
      <c r="AG64" s="33">
        <f t="shared" si="7"/>
      </c>
    </row>
    <row r="65" spans="1:33" ht="16.5" customHeight="1">
      <c r="A65" s="18"/>
      <c r="B65" s="26"/>
      <c r="C65" s="23"/>
      <c r="D65" s="24"/>
      <c r="E65" s="23"/>
      <c r="F65" s="25"/>
      <c r="G65" s="16"/>
      <c r="H65" s="16"/>
      <c r="I65" s="19">
        <f t="shared" si="0"/>
      </c>
      <c r="J65" s="15"/>
      <c r="K65" s="17"/>
      <c r="L65" s="16"/>
      <c r="M65" s="15"/>
      <c r="O65" s="67" t="s">
        <v>123</v>
      </c>
      <c r="P65" s="68">
        <v>3977</v>
      </c>
      <c r="V65" s="82"/>
      <c r="Y65" s="33">
        <f t="shared" si="1"/>
      </c>
      <c r="Z65" s="33">
        <f t="shared" si="2"/>
      </c>
      <c r="AA65" s="33">
        <f t="shared" si="3"/>
      </c>
      <c r="AB65" s="33">
        <f t="shared" si="4"/>
      </c>
      <c r="AC65" s="33">
        <f t="shared" si="5"/>
      </c>
      <c r="AD65" s="33">
        <f t="shared" si="6"/>
      </c>
      <c r="AG65" s="33">
        <f t="shared" si="7"/>
      </c>
    </row>
    <row r="66" spans="1:33" ht="16.5" customHeight="1">
      <c r="A66" s="18"/>
      <c r="B66" s="26"/>
      <c r="C66" s="23"/>
      <c r="D66" s="24"/>
      <c r="E66" s="23"/>
      <c r="F66" s="25"/>
      <c r="G66" s="16"/>
      <c r="H66" s="16"/>
      <c r="I66" s="19">
        <f t="shared" si="0"/>
      </c>
      <c r="J66" s="15"/>
      <c r="K66" s="17"/>
      <c r="L66" s="16"/>
      <c r="M66" s="15"/>
      <c r="O66" s="27" t="s">
        <v>13</v>
      </c>
      <c r="P66" s="28">
        <v>97843</v>
      </c>
      <c r="V66" s="82"/>
      <c r="Y66" s="33">
        <f t="shared" si="1"/>
      </c>
      <c r="Z66" s="33">
        <f t="shared" si="2"/>
      </c>
      <c r="AA66" s="33">
        <f t="shared" si="3"/>
      </c>
      <c r="AB66" s="33">
        <f t="shared" si="4"/>
      </c>
      <c r="AC66" s="33">
        <f t="shared" si="5"/>
      </c>
      <c r="AD66" s="33">
        <f t="shared" si="6"/>
      </c>
      <c r="AG66" s="33">
        <f t="shared" si="7"/>
      </c>
    </row>
    <row r="67" spans="1:33" ht="16.5" customHeight="1">
      <c r="A67" s="18"/>
      <c r="B67" s="26"/>
      <c r="C67" s="23"/>
      <c r="D67" s="24"/>
      <c r="E67" s="23"/>
      <c r="F67" s="25"/>
      <c r="G67" s="16"/>
      <c r="H67" s="16"/>
      <c r="I67" s="19">
        <f t="shared" si="0"/>
      </c>
      <c r="J67" s="15"/>
      <c r="K67" s="17"/>
      <c r="L67" s="16"/>
      <c r="M67" s="15"/>
      <c r="O67" s="31" t="s">
        <v>79</v>
      </c>
      <c r="P67" s="32">
        <v>3948</v>
      </c>
      <c r="V67" s="82"/>
      <c r="Y67" s="33">
        <f t="shared" si="1"/>
      </c>
      <c r="Z67" s="33">
        <f t="shared" si="2"/>
      </c>
      <c r="AA67" s="33">
        <f t="shared" si="3"/>
      </c>
      <c r="AB67" s="33">
        <f t="shared" si="4"/>
      </c>
      <c r="AC67" s="33">
        <f t="shared" si="5"/>
      </c>
      <c r="AD67" s="33">
        <f t="shared" si="6"/>
      </c>
      <c r="AG67" s="33">
        <f t="shared" si="7"/>
      </c>
    </row>
    <row r="68" spans="1:33" ht="16.5" customHeight="1">
      <c r="A68" s="18"/>
      <c r="B68" s="26"/>
      <c r="C68" s="23"/>
      <c r="D68" s="24"/>
      <c r="E68" s="23"/>
      <c r="F68" s="25"/>
      <c r="G68" s="16"/>
      <c r="H68" s="16"/>
      <c r="I68" s="19">
        <f t="shared" si="0"/>
      </c>
      <c r="J68" s="15"/>
      <c r="K68" s="17"/>
      <c r="L68" s="16"/>
      <c r="M68" s="15"/>
      <c r="O68" s="67" t="s">
        <v>122</v>
      </c>
      <c r="P68" s="68">
        <v>3975</v>
      </c>
      <c r="V68" s="82"/>
      <c r="Y68" s="33">
        <f t="shared" si="1"/>
      </c>
      <c r="Z68" s="33">
        <f t="shared" si="2"/>
      </c>
      <c r="AA68" s="33">
        <f t="shared" si="3"/>
      </c>
      <c r="AB68" s="33">
        <f t="shared" si="4"/>
      </c>
      <c r="AC68" s="33">
        <f t="shared" si="5"/>
      </c>
      <c r="AD68" s="33">
        <f t="shared" si="6"/>
      </c>
      <c r="AG68" s="33">
        <f t="shared" si="7"/>
      </c>
    </row>
    <row r="69" spans="1:33" ht="16.5" customHeight="1">
      <c r="A69" s="18"/>
      <c r="B69" s="26"/>
      <c r="C69" s="23"/>
      <c r="D69" s="24"/>
      <c r="E69" s="23"/>
      <c r="F69" s="25"/>
      <c r="G69" s="16"/>
      <c r="H69" s="16"/>
      <c r="I69" s="19">
        <f t="shared" si="0"/>
      </c>
      <c r="J69" s="15"/>
      <c r="K69" s="17"/>
      <c r="L69" s="16"/>
      <c r="M69" s="15"/>
      <c r="O69" s="30" t="s">
        <v>103</v>
      </c>
      <c r="P69" s="30">
        <v>1955</v>
      </c>
      <c r="V69" s="82"/>
      <c r="Y69" s="33">
        <f t="shared" si="1"/>
      </c>
      <c r="Z69" s="33">
        <f t="shared" si="2"/>
      </c>
      <c r="AA69" s="33">
        <f t="shared" si="3"/>
      </c>
      <c r="AB69" s="33">
        <f t="shared" si="4"/>
      </c>
      <c r="AC69" s="33">
        <f t="shared" si="5"/>
      </c>
      <c r="AD69" s="33">
        <f t="shared" si="6"/>
      </c>
      <c r="AG69" s="33">
        <f t="shared" si="7"/>
      </c>
    </row>
    <row r="70" spans="1:33" ht="16.5" customHeight="1">
      <c r="A70" s="18"/>
      <c r="B70" s="26"/>
      <c r="C70" s="23"/>
      <c r="D70" s="24"/>
      <c r="E70" s="23"/>
      <c r="F70" s="25"/>
      <c r="G70" s="16"/>
      <c r="H70" s="16"/>
      <c r="I70" s="19">
        <f t="shared" si="0"/>
      </c>
      <c r="J70" s="15"/>
      <c r="K70" s="17"/>
      <c r="L70" s="16"/>
      <c r="M70" s="15"/>
      <c r="O70" s="31" t="s">
        <v>81</v>
      </c>
      <c r="P70" s="32">
        <v>4951</v>
      </c>
      <c r="V70" s="82"/>
      <c r="Y70" s="33">
        <f t="shared" si="1"/>
      </c>
      <c r="Z70" s="33">
        <f t="shared" si="2"/>
      </c>
      <c r="AA70" s="33">
        <f t="shared" si="3"/>
      </c>
      <c r="AB70" s="33">
        <f t="shared" si="4"/>
      </c>
      <c r="AC70" s="33">
        <f t="shared" si="5"/>
      </c>
      <c r="AD70" s="33">
        <f t="shared" si="6"/>
      </c>
      <c r="AG70" s="33">
        <f t="shared" si="7"/>
      </c>
    </row>
    <row r="71" spans="1:33" ht="16.5" customHeight="1">
      <c r="A71" s="18"/>
      <c r="B71" s="26"/>
      <c r="C71" s="23"/>
      <c r="D71" s="24"/>
      <c r="E71" s="23"/>
      <c r="F71" s="25"/>
      <c r="G71" s="16"/>
      <c r="H71" s="16"/>
      <c r="I71" s="19">
        <f t="shared" si="0"/>
      </c>
      <c r="J71" s="15"/>
      <c r="K71" s="17"/>
      <c r="L71" s="16"/>
      <c r="M71" s="15"/>
      <c r="O71" s="27" t="s">
        <v>20</v>
      </c>
      <c r="P71" s="28">
        <v>882</v>
      </c>
      <c r="V71" s="82"/>
      <c r="Y71" s="33">
        <f t="shared" si="1"/>
      </c>
      <c r="Z71" s="33">
        <f t="shared" si="2"/>
      </c>
      <c r="AA71" s="33">
        <f t="shared" si="3"/>
      </c>
      <c r="AB71" s="33">
        <f t="shared" si="4"/>
      </c>
      <c r="AC71" s="33">
        <f t="shared" si="5"/>
      </c>
      <c r="AD71" s="33">
        <f t="shared" si="6"/>
      </c>
      <c r="AG71" s="33">
        <f t="shared" si="7"/>
      </c>
    </row>
    <row r="72" spans="1:33" ht="16.5" customHeight="1">
      <c r="A72" s="18"/>
      <c r="B72" s="26"/>
      <c r="C72" s="23"/>
      <c r="D72" s="24"/>
      <c r="E72" s="23"/>
      <c r="F72" s="25"/>
      <c r="G72" s="16"/>
      <c r="H72" s="16"/>
      <c r="I72" s="19">
        <f t="shared" si="0"/>
      </c>
      <c r="J72" s="15"/>
      <c r="K72" s="17"/>
      <c r="L72" s="16"/>
      <c r="M72" s="15"/>
      <c r="O72" s="67" t="s">
        <v>124</v>
      </c>
      <c r="P72" s="68">
        <v>3978</v>
      </c>
      <c r="V72" s="82"/>
      <c r="Y72" s="33">
        <f t="shared" si="1"/>
      </c>
      <c r="Z72" s="33">
        <f t="shared" si="2"/>
      </c>
      <c r="AA72" s="33">
        <f t="shared" si="3"/>
      </c>
      <c r="AB72" s="33">
        <f t="shared" si="4"/>
      </c>
      <c r="AC72" s="33">
        <f t="shared" si="5"/>
      </c>
      <c r="AD72" s="33">
        <f t="shared" si="6"/>
      </c>
      <c r="AG72" s="33">
        <f t="shared" si="7"/>
      </c>
    </row>
    <row r="73" spans="1:33" ht="16.5" customHeight="1">
      <c r="A73" s="18"/>
      <c r="B73" s="26"/>
      <c r="C73" s="23"/>
      <c r="D73" s="24"/>
      <c r="E73" s="23"/>
      <c r="F73" s="25"/>
      <c r="G73" s="16"/>
      <c r="H73" s="16"/>
      <c r="I73" s="19">
        <f t="shared" si="0"/>
      </c>
      <c r="J73" s="15"/>
      <c r="K73" s="17"/>
      <c r="L73" s="16"/>
      <c r="M73" s="15"/>
      <c r="O73" s="31" t="s">
        <v>84</v>
      </c>
      <c r="P73" s="32">
        <v>2935</v>
      </c>
      <c r="V73" s="82"/>
      <c r="Y73" s="33">
        <f t="shared" si="1"/>
      </c>
      <c r="Z73" s="33">
        <f t="shared" si="2"/>
      </c>
      <c r="AA73" s="33">
        <f t="shared" si="3"/>
      </c>
      <c r="AB73" s="33">
        <f t="shared" si="4"/>
      </c>
      <c r="AC73" s="33">
        <f t="shared" si="5"/>
      </c>
      <c r="AD73" s="33">
        <f t="shared" si="6"/>
      </c>
      <c r="AG73" s="33">
        <f t="shared" si="7"/>
      </c>
    </row>
    <row r="74" spans="1:33" ht="16.5" customHeight="1">
      <c r="A74" s="18"/>
      <c r="B74" s="26"/>
      <c r="C74" s="23"/>
      <c r="D74" s="24"/>
      <c r="E74" s="23"/>
      <c r="F74" s="25"/>
      <c r="G74" s="16"/>
      <c r="H74" s="16"/>
      <c r="I74" s="19">
        <f t="shared" si="0"/>
      </c>
      <c r="J74" s="15"/>
      <c r="K74" s="17"/>
      <c r="L74" s="16"/>
      <c r="M74" s="15"/>
      <c r="O74" s="30" t="s">
        <v>91</v>
      </c>
      <c r="P74" s="30">
        <v>3936</v>
      </c>
      <c r="V74" s="82"/>
      <c r="Y74" s="33">
        <f t="shared" si="1"/>
      </c>
      <c r="Z74" s="33">
        <f t="shared" si="2"/>
      </c>
      <c r="AA74" s="33">
        <f t="shared" si="3"/>
      </c>
      <c r="AB74" s="33">
        <f t="shared" si="4"/>
      </c>
      <c r="AC74" s="33">
        <f t="shared" si="5"/>
      </c>
      <c r="AD74" s="33">
        <f t="shared" si="6"/>
      </c>
      <c r="AG74" s="33">
        <f t="shared" si="7"/>
      </c>
    </row>
    <row r="75" spans="1:33" ht="16.5" customHeight="1">
      <c r="A75" s="18"/>
      <c r="B75" s="26"/>
      <c r="C75" s="23"/>
      <c r="D75" s="24"/>
      <c r="E75" s="23"/>
      <c r="F75" s="25"/>
      <c r="G75" s="16"/>
      <c r="H75" s="16"/>
      <c r="I75" s="19">
        <f t="shared" si="0"/>
      </c>
      <c r="J75" s="15"/>
      <c r="K75" s="17"/>
      <c r="L75" s="16"/>
      <c r="M75" s="15"/>
      <c r="O75" s="31" t="s">
        <v>76</v>
      </c>
      <c r="P75" s="32">
        <v>2942</v>
      </c>
      <c r="V75" s="82"/>
      <c r="Y75" s="33">
        <f t="shared" si="1"/>
      </c>
      <c r="Z75" s="33">
        <f t="shared" si="2"/>
      </c>
      <c r="AA75" s="33">
        <f t="shared" si="3"/>
      </c>
      <c r="AB75" s="33">
        <f t="shared" si="4"/>
      </c>
      <c r="AC75" s="33">
        <f t="shared" si="5"/>
      </c>
      <c r="AD75" s="33">
        <f t="shared" si="6"/>
      </c>
      <c r="AG75" s="33">
        <f t="shared" si="7"/>
      </c>
    </row>
    <row r="76" spans="1:33" ht="16.5" customHeight="1">
      <c r="A76" s="18"/>
      <c r="B76" s="26"/>
      <c r="C76" s="23"/>
      <c r="D76" s="24"/>
      <c r="E76" s="23"/>
      <c r="F76" s="25"/>
      <c r="G76" s="16"/>
      <c r="H76" s="16"/>
      <c r="I76" s="19">
        <f aca="true" t="shared" si="8" ref="I76:I139">IF(J76&gt;"",VLOOKUP(J76,hrutaskra,2,TRUE),"")</f>
      </c>
      <c r="J76" s="15"/>
      <c r="K76" s="17"/>
      <c r="L76" s="16"/>
      <c r="M76" s="15"/>
      <c r="O76" s="27" t="s">
        <v>56</v>
      </c>
      <c r="P76" s="28">
        <v>2933</v>
      </c>
      <c r="V76" s="82"/>
      <c r="Y76" s="33">
        <f t="shared" si="1"/>
      </c>
      <c r="Z76" s="33">
        <f t="shared" si="2"/>
      </c>
      <c r="AA76" s="33">
        <f t="shared" si="3"/>
      </c>
      <c r="AB76" s="33">
        <f t="shared" si="4"/>
      </c>
      <c r="AC76" s="33">
        <f t="shared" si="5"/>
      </c>
      <c r="AD76" s="33">
        <f t="shared" si="6"/>
      </c>
      <c r="AG76" s="33">
        <f t="shared" si="7"/>
      </c>
    </row>
    <row r="77" spans="1:33" ht="16.5" customHeight="1">
      <c r="A77" s="18"/>
      <c r="B77" s="26"/>
      <c r="C77" s="23"/>
      <c r="D77" s="24"/>
      <c r="E77" s="23"/>
      <c r="F77" s="25"/>
      <c r="G77" s="16"/>
      <c r="H77" s="16"/>
      <c r="I77" s="19">
        <f t="shared" si="8"/>
      </c>
      <c r="J77" s="15"/>
      <c r="K77" s="17"/>
      <c r="L77" s="16"/>
      <c r="M77" s="15"/>
      <c r="O77" s="27" t="s">
        <v>26</v>
      </c>
      <c r="P77" s="28">
        <v>910</v>
      </c>
      <c r="V77" s="82"/>
      <c r="Y77" s="33">
        <f aca="true" t="shared" si="9" ref="Y77:Y140">IF(H77="N",K77,"")</f>
      </c>
      <c r="Z77" s="33">
        <f aca="true" t="shared" si="10" ref="Z77:Z140">IF(H77="G",K77,"")</f>
      </c>
      <c r="AA77" s="33">
        <f aca="true" t="shared" si="11" ref="AA77:AA140">IF(H77="F",K77,"")</f>
      </c>
      <c r="AB77" s="33">
        <f aca="true" t="shared" si="12" ref="AB77:AB140">IF(H77="N",L77,"")</f>
      </c>
      <c r="AC77" s="33">
        <f aca="true" t="shared" si="13" ref="AC77:AC140">IF(H77="G",L77,"")</f>
      </c>
      <c r="AD77" s="33">
        <f aca="true" t="shared" si="14" ref="AD77:AD140">IF(H77="F",L77,"")</f>
      </c>
      <c r="AG77" s="33">
        <f aca="true" t="shared" si="15" ref="AG77:AG140">IF(H77="F",L77,"")</f>
      </c>
    </row>
    <row r="78" spans="1:33" ht="16.5" customHeight="1">
      <c r="A78" s="18"/>
      <c r="B78" s="26"/>
      <c r="C78" s="23"/>
      <c r="D78" s="24"/>
      <c r="E78" s="23"/>
      <c r="F78" s="25"/>
      <c r="G78" s="16"/>
      <c r="H78" s="16"/>
      <c r="I78" s="19">
        <f t="shared" si="8"/>
      </c>
      <c r="J78" s="15"/>
      <c r="K78" s="17"/>
      <c r="L78" s="16"/>
      <c r="M78" s="15"/>
      <c r="O78" s="67" t="s">
        <v>112</v>
      </c>
      <c r="P78" s="68">
        <v>4964</v>
      </c>
      <c r="V78" s="82"/>
      <c r="Y78" s="33">
        <f t="shared" si="9"/>
      </c>
      <c r="Z78" s="33">
        <f t="shared" si="10"/>
      </c>
      <c r="AA78" s="33">
        <f t="shared" si="11"/>
      </c>
      <c r="AB78" s="33">
        <f t="shared" si="12"/>
      </c>
      <c r="AC78" s="33">
        <f t="shared" si="13"/>
      </c>
      <c r="AD78" s="33">
        <f t="shared" si="14"/>
      </c>
      <c r="AG78" s="33">
        <f t="shared" si="15"/>
      </c>
    </row>
    <row r="79" spans="1:33" ht="16.5" customHeight="1">
      <c r="A79" s="18"/>
      <c r="B79" s="26"/>
      <c r="C79" s="23"/>
      <c r="D79" s="24"/>
      <c r="E79" s="23"/>
      <c r="F79" s="25"/>
      <c r="G79" s="16"/>
      <c r="H79" s="16"/>
      <c r="I79" s="19">
        <f t="shared" si="8"/>
      </c>
      <c r="J79" s="15"/>
      <c r="K79" s="17"/>
      <c r="L79" s="16"/>
      <c r="M79" s="15"/>
      <c r="O79" s="27" t="s">
        <v>44</v>
      </c>
      <c r="P79" s="28">
        <v>99914</v>
      </c>
      <c r="V79" s="82"/>
      <c r="Y79" s="33">
        <f t="shared" si="9"/>
      </c>
      <c r="Z79" s="33">
        <f t="shared" si="10"/>
      </c>
      <c r="AA79" s="33">
        <f t="shared" si="11"/>
      </c>
      <c r="AB79" s="33">
        <f t="shared" si="12"/>
      </c>
      <c r="AC79" s="33">
        <f t="shared" si="13"/>
      </c>
      <c r="AD79" s="33">
        <f t="shared" si="14"/>
      </c>
      <c r="AG79" s="33">
        <f t="shared" si="15"/>
      </c>
    </row>
    <row r="80" spans="1:33" ht="16.5" customHeight="1">
      <c r="A80" s="18"/>
      <c r="B80" s="26"/>
      <c r="C80" s="23"/>
      <c r="D80" s="24"/>
      <c r="E80" s="23"/>
      <c r="F80" s="25"/>
      <c r="G80" s="16"/>
      <c r="H80" s="16"/>
      <c r="I80" s="19">
        <f t="shared" si="8"/>
      </c>
      <c r="J80" s="15"/>
      <c r="K80" s="17"/>
      <c r="L80" s="16"/>
      <c r="M80" s="15"/>
      <c r="O80" s="67" t="s">
        <v>114</v>
      </c>
      <c r="P80" s="68">
        <v>5966</v>
      </c>
      <c r="V80" s="82"/>
      <c r="Y80" s="33">
        <f t="shared" si="9"/>
      </c>
      <c r="Z80" s="33">
        <f t="shared" si="10"/>
      </c>
      <c r="AA80" s="33">
        <f t="shared" si="11"/>
      </c>
      <c r="AB80" s="33">
        <f t="shared" si="12"/>
      </c>
      <c r="AC80" s="33">
        <f t="shared" si="13"/>
      </c>
      <c r="AD80" s="33">
        <f t="shared" si="14"/>
      </c>
      <c r="AG80" s="33">
        <f t="shared" si="15"/>
      </c>
    </row>
    <row r="81" spans="1:33" ht="16.5" customHeight="1">
      <c r="A81" s="18"/>
      <c r="B81" s="26"/>
      <c r="C81" s="23"/>
      <c r="D81" s="24"/>
      <c r="E81" s="23"/>
      <c r="F81" s="25"/>
      <c r="G81" s="16"/>
      <c r="H81" s="16"/>
      <c r="I81" s="19">
        <f t="shared" si="8"/>
      </c>
      <c r="J81" s="15"/>
      <c r="K81" s="17"/>
      <c r="L81" s="16"/>
      <c r="M81" s="15"/>
      <c r="O81" s="27" t="s">
        <v>21</v>
      </c>
      <c r="P81" s="28">
        <v>889</v>
      </c>
      <c r="V81" s="82"/>
      <c r="Y81" s="33">
        <f t="shared" si="9"/>
      </c>
      <c r="Z81" s="33">
        <f t="shared" si="10"/>
      </c>
      <c r="AA81" s="33">
        <f t="shared" si="11"/>
      </c>
      <c r="AB81" s="33">
        <f t="shared" si="12"/>
      </c>
      <c r="AC81" s="33">
        <f t="shared" si="13"/>
      </c>
      <c r="AD81" s="33">
        <f t="shared" si="14"/>
      </c>
      <c r="AG81" s="33">
        <f t="shared" si="15"/>
      </c>
    </row>
    <row r="82" spans="1:33" ht="16.5" customHeight="1">
      <c r="A82" s="18"/>
      <c r="B82" s="26"/>
      <c r="C82" s="23"/>
      <c r="D82" s="24"/>
      <c r="E82" s="23"/>
      <c r="F82" s="25"/>
      <c r="G82" s="16"/>
      <c r="H82" s="16"/>
      <c r="I82" s="19">
        <f t="shared" si="8"/>
      </c>
      <c r="J82" s="15"/>
      <c r="K82" s="17"/>
      <c r="L82" s="16"/>
      <c r="M82" s="15"/>
      <c r="O82" s="27" t="s">
        <v>28</v>
      </c>
      <c r="P82" s="28">
        <v>921</v>
      </c>
      <c r="V82" s="82"/>
      <c r="Y82" s="33">
        <f t="shared" si="9"/>
      </c>
      <c r="Z82" s="33">
        <f t="shared" si="10"/>
      </c>
      <c r="AA82" s="33">
        <f t="shared" si="11"/>
      </c>
      <c r="AB82" s="33">
        <f t="shared" si="12"/>
      </c>
      <c r="AC82" s="33">
        <f t="shared" si="13"/>
      </c>
      <c r="AD82" s="33">
        <f t="shared" si="14"/>
      </c>
      <c r="AG82" s="33">
        <f t="shared" si="15"/>
      </c>
    </row>
    <row r="83" spans="1:33" ht="16.5" customHeight="1">
      <c r="A83" s="18"/>
      <c r="B83" s="26"/>
      <c r="C83" s="23"/>
      <c r="D83" s="24"/>
      <c r="E83" s="23"/>
      <c r="F83" s="25"/>
      <c r="G83" s="16"/>
      <c r="H83" s="16"/>
      <c r="I83" s="19">
        <f t="shared" si="8"/>
      </c>
      <c r="J83" s="15"/>
      <c r="K83" s="17"/>
      <c r="L83" s="16"/>
      <c r="M83" s="15"/>
      <c r="O83" s="30" t="s">
        <v>92</v>
      </c>
      <c r="P83" s="30">
        <v>3938</v>
      </c>
      <c r="V83" s="82"/>
      <c r="Y83" s="33">
        <f t="shared" si="9"/>
      </c>
      <c r="Z83" s="33">
        <f t="shared" si="10"/>
      </c>
      <c r="AA83" s="33">
        <f t="shared" si="11"/>
      </c>
      <c r="AB83" s="33">
        <f t="shared" si="12"/>
      </c>
      <c r="AC83" s="33">
        <f t="shared" si="13"/>
      </c>
      <c r="AD83" s="33">
        <f t="shared" si="14"/>
      </c>
      <c r="AG83" s="33">
        <f t="shared" si="15"/>
      </c>
    </row>
    <row r="84" spans="1:33" ht="16.5" customHeight="1">
      <c r="A84" s="18"/>
      <c r="B84" s="26"/>
      <c r="C84" s="23"/>
      <c r="D84" s="24"/>
      <c r="E84" s="23"/>
      <c r="F84" s="25"/>
      <c r="G84" s="16"/>
      <c r="H84" s="16"/>
      <c r="I84" s="19">
        <f t="shared" si="8"/>
      </c>
      <c r="J84" s="15"/>
      <c r="K84" s="17"/>
      <c r="L84" s="16"/>
      <c r="M84" s="15"/>
      <c r="O84" s="27" t="s">
        <v>31</v>
      </c>
      <c r="P84" s="28">
        <v>1902</v>
      </c>
      <c r="V84" s="82"/>
      <c r="Y84" s="33">
        <f t="shared" si="9"/>
      </c>
      <c r="Z84" s="33">
        <f t="shared" si="10"/>
      </c>
      <c r="AA84" s="33">
        <f t="shared" si="11"/>
      </c>
      <c r="AB84" s="33">
        <f t="shared" si="12"/>
      </c>
      <c r="AC84" s="33">
        <f t="shared" si="13"/>
      </c>
      <c r="AD84" s="33">
        <f t="shared" si="14"/>
      </c>
      <c r="AG84" s="33">
        <f t="shared" si="15"/>
      </c>
    </row>
    <row r="85" spans="1:33" ht="16.5" customHeight="1">
      <c r="A85" s="18"/>
      <c r="B85" s="26"/>
      <c r="C85" s="23"/>
      <c r="D85" s="24"/>
      <c r="E85" s="23"/>
      <c r="F85" s="25"/>
      <c r="G85" s="16"/>
      <c r="H85" s="16"/>
      <c r="I85" s="19">
        <f t="shared" si="8"/>
      </c>
      <c r="J85" s="15"/>
      <c r="K85" s="17"/>
      <c r="L85" s="16"/>
      <c r="M85" s="15"/>
      <c r="O85" s="27" t="s">
        <v>27</v>
      </c>
      <c r="P85" s="28">
        <v>911</v>
      </c>
      <c r="V85" s="82"/>
      <c r="Y85" s="33">
        <f t="shared" si="9"/>
      </c>
      <c r="Z85" s="33">
        <f t="shared" si="10"/>
      </c>
      <c r="AA85" s="33">
        <f t="shared" si="11"/>
      </c>
      <c r="AB85" s="33">
        <f t="shared" si="12"/>
      </c>
      <c r="AC85" s="33">
        <f t="shared" si="13"/>
      </c>
      <c r="AD85" s="33">
        <f t="shared" si="14"/>
      </c>
      <c r="AG85" s="33">
        <f t="shared" si="15"/>
      </c>
    </row>
    <row r="86" spans="1:33" ht="16.5" customHeight="1">
      <c r="A86" s="18"/>
      <c r="B86" s="26"/>
      <c r="C86" s="23"/>
      <c r="D86" s="24"/>
      <c r="E86" s="23"/>
      <c r="F86" s="25"/>
      <c r="G86" s="16"/>
      <c r="H86" s="16"/>
      <c r="I86" s="19">
        <f t="shared" si="8"/>
      </c>
      <c r="J86" s="15"/>
      <c r="K86" s="17"/>
      <c r="L86" s="16"/>
      <c r="M86" s="15"/>
      <c r="O86" s="27" t="s">
        <v>45</v>
      </c>
      <c r="P86" s="28">
        <v>915</v>
      </c>
      <c r="V86" s="82"/>
      <c r="Y86" s="33">
        <f t="shared" si="9"/>
      </c>
      <c r="Z86" s="33">
        <f t="shared" si="10"/>
      </c>
      <c r="AA86" s="33">
        <f t="shared" si="11"/>
      </c>
      <c r="AB86" s="33">
        <f t="shared" si="12"/>
      </c>
      <c r="AC86" s="33">
        <f t="shared" si="13"/>
      </c>
      <c r="AD86" s="33">
        <f t="shared" si="14"/>
      </c>
      <c r="AG86" s="33">
        <f t="shared" si="15"/>
      </c>
    </row>
    <row r="87" spans="1:33" ht="16.5" customHeight="1">
      <c r="A87" s="18"/>
      <c r="B87" s="26"/>
      <c r="C87" s="23"/>
      <c r="D87" s="24"/>
      <c r="E87" s="23"/>
      <c r="F87" s="25"/>
      <c r="G87" s="16"/>
      <c r="H87" s="16"/>
      <c r="I87" s="19">
        <f t="shared" si="8"/>
      </c>
      <c r="J87" s="15"/>
      <c r="K87" s="17"/>
      <c r="L87" s="16"/>
      <c r="M87" s="15"/>
      <c r="O87" s="27" t="s">
        <v>50</v>
      </c>
      <c r="P87" s="28">
        <v>1899</v>
      </c>
      <c r="V87" s="82"/>
      <c r="Y87" s="33">
        <f t="shared" si="9"/>
      </c>
      <c r="Z87" s="33">
        <f t="shared" si="10"/>
      </c>
      <c r="AA87" s="33">
        <f t="shared" si="11"/>
      </c>
      <c r="AB87" s="33">
        <f t="shared" si="12"/>
      </c>
      <c r="AC87" s="33">
        <f t="shared" si="13"/>
      </c>
      <c r="AD87" s="33">
        <f t="shared" si="14"/>
      </c>
      <c r="AG87" s="33">
        <f t="shared" si="15"/>
      </c>
    </row>
    <row r="88" spans="1:33" ht="16.5" customHeight="1">
      <c r="A88" s="18"/>
      <c r="B88" s="26"/>
      <c r="C88" s="23"/>
      <c r="D88" s="24"/>
      <c r="E88" s="23"/>
      <c r="F88" s="25"/>
      <c r="G88" s="16"/>
      <c r="H88" s="16"/>
      <c r="I88" s="19">
        <f t="shared" si="8"/>
      </c>
      <c r="J88" s="15"/>
      <c r="K88" s="17"/>
      <c r="L88" s="16"/>
      <c r="M88" s="15"/>
      <c r="O88" s="67" t="s">
        <v>119</v>
      </c>
      <c r="P88" s="68">
        <v>2972</v>
      </c>
      <c r="V88" s="82"/>
      <c r="Y88" s="33">
        <f t="shared" si="9"/>
      </c>
      <c r="Z88" s="33">
        <f t="shared" si="10"/>
      </c>
      <c r="AA88" s="33">
        <f t="shared" si="11"/>
      </c>
      <c r="AB88" s="33">
        <f t="shared" si="12"/>
      </c>
      <c r="AC88" s="33">
        <f t="shared" si="13"/>
      </c>
      <c r="AD88" s="33">
        <f t="shared" si="14"/>
      </c>
      <c r="AG88" s="33">
        <f t="shared" si="15"/>
      </c>
    </row>
    <row r="89" spans="1:33" ht="16.5" customHeight="1">
      <c r="A89" s="18"/>
      <c r="B89" s="26"/>
      <c r="C89" s="23"/>
      <c r="D89" s="24"/>
      <c r="E89" s="23"/>
      <c r="F89" s="25"/>
      <c r="G89" s="16"/>
      <c r="H89" s="16"/>
      <c r="I89" s="19">
        <f t="shared" si="8"/>
      </c>
      <c r="J89" s="15"/>
      <c r="K89" s="17"/>
      <c r="L89" s="16"/>
      <c r="M89" s="15"/>
      <c r="O89" s="27" t="s">
        <v>25</v>
      </c>
      <c r="P89" s="28">
        <v>909</v>
      </c>
      <c r="V89" s="82"/>
      <c r="Y89" s="33">
        <f t="shared" si="9"/>
      </c>
      <c r="Z89" s="33">
        <f t="shared" si="10"/>
      </c>
      <c r="AA89" s="33">
        <f t="shared" si="11"/>
      </c>
      <c r="AB89" s="33">
        <f t="shared" si="12"/>
      </c>
      <c r="AC89" s="33">
        <f t="shared" si="13"/>
      </c>
      <c r="AD89" s="33">
        <f t="shared" si="14"/>
      </c>
      <c r="AG89" s="33">
        <f t="shared" si="15"/>
      </c>
    </row>
    <row r="90" spans="1:33" ht="16.5" customHeight="1">
      <c r="A90" s="18"/>
      <c r="B90" s="26"/>
      <c r="C90" s="23"/>
      <c r="D90" s="24"/>
      <c r="E90" s="23"/>
      <c r="F90" s="25"/>
      <c r="G90" s="16"/>
      <c r="H90" s="16"/>
      <c r="I90" s="19">
        <f t="shared" si="8"/>
      </c>
      <c r="J90" s="15"/>
      <c r="K90" s="17"/>
      <c r="L90" s="16"/>
      <c r="M90" s="15"/>
      <c r="O90" s="67" t="s">
        <v>25</v>
      </c>
      <c r="P90" s="68">
        <v>3976</v>
      </c>
      <c r="V90" s="82"/>
      <c r="Y90" s="33">
        <f t="shared" si="9"/>
      </c>
      <c r="Z90" s="33">
        <f t="shared" si="10"/>
      </c>
      <c r="AA90" s="33">
        <f t="shared" si="11"/>
      </c>
      <c r="AB90" s="33">
        <f t="shared" si="12"/>
      </c>
      <c r="AC90" s="33">
        <f t="shared" si="13"/>
      </c>
      <c r="AD90" s="33">
        <f t="shared" si="14"/>
      </c>
      <c r="AG90" s="33">
        <f t="shared" si="15"/>
      </c>
    </row>
    <row r="91" spans="1:33" ht="16.5" customHeight="1">
      <c r="A91" s="18"/>
      <c r="B91" s="26"/>
      <c r="C91" s="23"/>
      <c r="D91" s="24"/>
      <c r="E91" s="23"/>
      <c r="F91" s="25"/>
      <c r="G91" s="16"/>
      <c r="H91" s="16"/>
      <c r="I91" s="19">
        <f t="shared" si="8"/>
      </c>
      <c r="J91" s="15"/>
      <c r="K91" s="17"/>
      <c r="L91" s="16"/>
      <c r="M91" s="15"/>
      <c r="O91" s="30" t="s">
        <v>93</v>
      </c>
      <c r="P91" s="30">
        <v>4939</v>
      </c>
      <c r="V91" s="82"/>
      <c r="Y91" s="33">
        <f t="shared" si="9"/>
      </c>
      <c r="Z91" s="33">
        <f t="shared" si="10"/>
      </c>
      <c r="AA91" s="33">
        <f t="shared" si="11"/>
      </c>
      <c r="AB91" s="33">
        <f t="shared" si="12"/>
      </c>
      <c r="AC91" s="33">
        <f t="shared" si="13"/>
      </c>
      <c r="AD91" s="33">
        <f t="shared" si="14"/>
      </c>
      <c r="AG91" s="33">
        <f t="shared" si="15"/>
      </c>
    </row>
    <row r="92" spans="1:33" ht="16.5" customHeight="1">
      <c r="A92" s="18"/>
      <c r="B92" s="26"/>
      <c r="C92" s="23"/>
      <c r="D92" s="24"/>
      <c r="E92" s="23"/>
      <c r="F92" s="25"/>
      <c r="G92" s="16"/>
      <c r="H92" s="16"/>
      <c r="I92" s="19">
        <f t="shared" si="8"/>
      </c>
      <c r="J92" s="15"/>
      <c r="K92" s="17"/>
      <c r="L92" s="16"/>
      <c r="M92" s="15"/>
      <c r="O92" s="27" t="s">
        <v>24</v>
      </c>
      <c r="P92" s="28">
        <v>901</v>
      </c>
      <c r="V92" s="82"/>
      <c r="Y92" s="33">
        <f t="shared" si="9"/>
      </c>
      <c r="Z92" s="33">
        <f t="shared" si="10"/>
      </c>
      <c r="AA92" s="33">
        <f t="shared" si="11"/>
      </c>
      <c r="AB92" s="33">
        <f t="shared" si="12"/>
      </c>
      <c r="AC92" s="33">
        <f t="shared" si="13"/>
      </c>
      <c r="AD92" s="33">
        <f t="shared" si="14"/>
      </c>
      <c r="AG92" s="33">
        <f t="shared" si="15"/>
      </c>
    </row>
    <row r="93" spans="1:33" ht="16.5" customHeight="1">
      <c r="A93" s="18"/>
      <c r="B93" s="26"/>
      <c r="C93" s="23"/>
      <c r="D93" s="24"/>
      <c r="E93" s="23"/>
      <c r="F93" s="25"/>
      <c r="G93" s="16"/>
      <c r="H93" s="16"/>
      <c r="I93" s="19">
        <f t="shared" si="8"/>
      </c>
      <c r="J93" s="15"/>
      <c r="K93" s="17"/>
      <c r="L93" s="16"/>
      <c r="M93" s="15"/>
      <c r="O93" s="27" t="s">
        <v>29</v>
      </c>
      <c r="P93" s="28">
        <v>926</v>
      </c>
      <c r="V93" s="82"/>
      <c r="Y93" s="33">
        <f t="shared" si="9"/>
      </c>
      <c r="Z93" s="33">
        <f t="shared" si="10"/>
      </c>
      <c r="AA93" s="33">
        <f t="shared" si="11"/>
      </c>
      <c r="AB93" s="33">
        <f t="shared" si="12"/>
      </c>
      <c r="AC93" s="33">
        <f t="shared" si="13"/>
      </c>
      <c r="AD93" s="33">
        <f t="shared" si="14"/>
      </c>
      <c r="AG93" s="33">
        <f t="shared" si="15"/>
      </c>
    </row>
    <row r="94" spans="1:33" ht="16.5" customHeight="1">
      <c r="A94" s="18"/>
      <c r="B94" s="26"/>
      <c r="C94" s="23"/>
      <c r="D94" s="24"/>
      <c r="E94" s="23"/>
      <c r="F94" s="25"/>
      <c r="G94" s="16"/>
      <c r="H94" s="16"/>
      <c r="I94" s="19">
        <f t="shared" si="8"/>
      </c>
      <c r="J94" s="15"/>
      <c r="K94" s="17"/>
      <c r="L94" s="16"/>
      <c r="M94" s="15"/>
      <c r="O94" s="27" t="s">
        <v>16</v>
      </c>
      <c r="P94" s="28">
        <v>99925</v>
      </c>
      <c r="V94" s="82"/>
      <c r="Y94" s="33">
        <f t="shared" si="9"/>
      </c>
      <c r="Z94" s="33">
        <f t="shared" si="10"/>
      </c>
      <c r="AA94" s="33">
        <f t="shared" si="11"/>
      </c>
      <c r="AB94" s="33">
        <f t="shared" si="12"/>
      </c>
      <c r="AC94" s="33">
        <f t="shared" si="13"/>
      </c>
      <c r="AD94" s="33">
        <f t="shared" si="14"/>
      </c>
      <c r="AG94" s="33">
        <f t="shared" si="15"/>
      </c>
    </row>
    <row r="95" spans="1:33" ht="16.5" customHeight="1">
      <c r="A95" s="18"/>
      <c r="B95" s="26"/>
      <c r="C95" s="23"/>
      <c r="D95" s="24"/>
      <c r="E95" s="23"/>
      <c r="F95" s="25"/>
      <c r="G95" s="16"/>
      <c r="H95" s="16"/>
      <c r="I95" s="19">
        <f t="shared" si="8"/>
      </c>
      <c r="J95" s="15"/>
      <c r="K95" s="17"/>
      <c r="L95" s="16"/>
      <c r="M95" s="15"/>
      <c r="O95" s="31" t="s">
        <v>83</v>
      </c>
      <c r="P95" s="32">
        <v>2934</v>
      </c>
      <c r="V95" s="82"/>
      <c r="Y95" s="33">
        <f t="shared" si="9"/>
      </c>
      <c r="Z95" s="33">
        <f t="shared" si="10"/>
      </c>
      <c r="AA95" s="33">
        <f t="shared" si="11"/>
      </c>
      <c r="AB95" s="33">
        <f t="shared" si="12"/>
      </c>
      <c r="AC95" s="33">
        <f t="shared" si="13"/>
      </c>
      <c r="AD95" s="33">
        <f t="shared" si="14"/>
      </c>
      <c r="AG95" s="33">
        <f t="shared" si="15"/>
      </c>
    </row>
    <row r="96" spans="1:33" ht="16.5" customHeight="1">
      <c r="A96" s="18"/>
      <c r="B96" s="26"/>
      <c r="C96" s="23"/>
      <c r="D96" s="24"/>
      <c r="E96" s="23"/>
      <c r="F96" s="25"/>
      <c r="G96" s="16"/>
      <c r="H96" s="16"/>
      <c r="I96" s="19">
        <f t="shared" si="8"/>
      </c>
      <c r="J96" s="15"/>
      <c r="K96" s="17"/>
      <c r="L96" s="16"/>
      <c r="M96" s="15"/>
      <c r="O96" s="27" t="s">
        <v>14</v>
      </c>
      <c r="P96" s="28">
        <v>98858</v>
      </c>
      <c r="V96" s="82"/>
      <c r="Y96" s="33">
        <f t="shared" si="9"/>
      </c>
      <c r="Z96" s="33">
        <f t="shared" si="10"/>
      </c>
      <c r="AA96" s="33">
        <f t="shared" si="11"/>
      </c>
      <c r="AB96" s="33">
        <f t="shared" si="12"/>
      </c>
      <c r="AC96" s="33">
        <f t="shared" si="13"/>
      </c>
      <c r="AD96" s="33">
        <f t="shared" si="14"/>
      </c>
      <c r="AG96" s="33">
        <f t="shared" si="15"/>
      </c>
    </row>
    <row r="97" spans="1:33" ht="16.5" customHeight="1">
      <c r="A97" s="18"/>
      <c r="B97" s="26"/>
      <c r="C97" s="23"/>
      <c r="D97" s="24"/>
      <c r="E97" s="23"/>
      <c r="F97" s="25"/>
      <c r="G97" s="16"/>
      <c r="H97" s="16"/>
      <c r="I97" s="19">
        <f t="shared" si="8"/>
      </c>
      <c r="J97" s="15"/>
      <c r="K97" s="17"/>
      <c r="L97" s="16"/>
      <c r="M97" s="15"/>
      <c r="O97" s="27" t="s">
        <v>40</v>
      </c>
      <c r="P97" s="28">
        <v>2929</v>
      </c>
      <c r="V97" s="82"/>
      <c r="Y97" s="33">
        <f t="shared" si="9"/>
      </c>
      <c r="Z97" s="33">
        <f t="shared" si="10"/>
      </c>
      <c r="AA97" s="33">
        <f t="shared" si="11"/>
      </c>
      <c r="AB97" s="33">
        <f t="shared" si="12"/>
      </c>
      <c r="AC97" s="33">
        <f t="shared" si="13"/>
      </c>
      <c r="AD97" s="33">
        <f t="shared" si="14"/>
      </c>
      <c r="AG97" s="33">
        <f t="shared" si="15"/>
      </c>
    </row>
    <row r="98" spans="1:33" ht="16.5" customHeight="1">
      <c r="A98" s="18"/>
      <c r="B98" s="26"/>
      <c r="C98" s="23"/>
      <c r="D98" s="24"/>
      <c r="E98" s="23"/>
      <c r="F98" s="25"/>
      <c r="G98" s="16"/>
      <c r="H98" s="16"/>
      <c r="I98" s="19">
        <f t="shared" si="8"/>
      </c>
      <c r="J98" s="15"/>
      <c r="K98" s="17"/>
      <c r="L98" s="16"/>
      <c r="M98" s="15"/>
      <c r="O98" s="27" t="s">
        <v>32</v>
      </c>
      <c r="P98" s="28">
        <v>1912</v>
      </c>
      <c r="V98" s="82"/>
      <c r="Y98" s="33">
        <f t="shared" si="9"/>
      </c>
      <c r="Z98" s="33">
        <f t="shared" si="10"/>
      </c>
      <c r="AA98" s="33">
        <f t="shared" si="11"/>
      </c>
      <c r="AB98" s="33">
        <f t="shared" si="12"/>
      </c>
      <c r="AC98" s="33">
        <f t="shared" si="13"/>
      </c>
      <c r="AD98" s="33">
        <f t="shared" si="14"/>
      </c>
      <c r="AG98" s="33">
        <f t="shared" si="15"/>
      </c>
    </row>
    <row r="99" spans="1:33" ht="16.5" customHeight="1">
      <c r="A99" s="18"/>
      <c r="B99" s="26"/>
      <c r="C99" s="23"/>
      <c r="D99" s="24"/>
      <c r="E99" s="23"/>
      <c r="F99" s="25"/>
      <c r="G99" s="16"/>
      <c r="H99" s="16"/>
      <c r="I99" s="19">
        <f t="shared" si="8"/>
      </c>
      <c r="J99" s="15"/>
      <c r="K99" s="17"/>
      <c r="L99" s="16"/>
      <c r="M99" s="15"/>
      <c r="O99" s="27" t="s">
        <v>34</v>
      </c>
      <c r="P99" s="28">
        <v>1927</v>
      </c>
      <c r="V99" s="82"/>
      <c r="Y99" s="33">
        <f t="shared" si="9"/>
      </c>
      <c r="Z99" s="33">
        <f t="shared" si="10"/>
      </c>
      <c r="AA99" s="33">
        <f t="shared" si="11"/>
      </c>
      <c r="AB99" s="33">
        <f t="shared" si="12"/>
      </c>
      <c r="AC99" s="33">
        <f t="shared" si="13"/>
      </c>
      <c r="AD99" s="33">
        <f t="shared" si="14"/>
      </c>
      <c r="AG99" s="33">
        <f t="shared" si="15"/>
      </c>
    </row>
    <row r="100" spans="1:33" ht="16.5" customHeight="1">
      <c r="A100" s="18"/>
      <c r="B100" s="26"/>
      <c r="C100" s="23"/>
      <c r="D100" s="24"/>
      <c r="E100" s="23"/>
      <c r="F100" s="25"/>
      <c r="G100" s="16"/>
      <c r="H100" s="16"/>
      <c r="I100" s="19">
        <f t="shared" si="8"/>
      </c>
      <c r="J100" s="15"/>
      <c r="K100" s="17"/>
      <c r="L100" s="16"/>
      <c r="M100" s="15"/>
      <c r="O100" s="31" t="s">
        <v>75</v>
      </c>
      <c r="P100" s="32">
        <v>2941</v>
      </c>
      <c r="V100" s="82"/>
      <c r="Y100" s="33">
        <f t="shared" si="9"/>
      </c>
      <c r="Z100" s="33">
        <f t="shared" si="10"/>
      </c>
      <c r="AA100" s="33">
        <f t="shared" si="11"/>
      </c>
      <c r="AB100" s="33">
        <f t="shared" si="12"/>
      </c>
      <c r="AC100" s="33">
        <f t="shared" si="13"/>
      </c>
      <c r="AD100" s="33">
        <f t="shared" si="14"/>
      </c>
      <c r="AG100" s="33">
        <f t="shared" si="15"/>
      </c>
    </row>
    <row r="101" spans="1:33" ht="16.5" customHeight="1">
      <c r="A101" s="18"/>
      <c r="B101" s="26"/>
      <c r="C101" s="23"/>
      <c r="D101" s="24"/>
      <c r="E101" s="23"/>
      <c r="F101" s="25"/>
      <c r="G101" s="16"/>
      <c r="H101" s="16"/>
      <c r="I101" s="19">
        <f t="shared" si="8"/>
      </c>
      <c r="J101" s="15"/>
      <c r="K101" s="17"/>
      <c r="L101" s="16"/>
      <c r="M101" s="15"/>
      <c r="O101" s="27" t="s">
        <v>49</v>
      </c>
      <c r="P101" s="28">
        <v>1878</v>
      </c>
      <c r="V101" s="82"/>
      <c r="Y101" s="33">
        <f t="shared" si="9"/>
      </c>
      <c r="Z101" s="33">
        <f t="shared" si="10"/>
      </c>
      <c r="AA101" s="33">
        <f t="shared" si="11"/>
      </c>
      <c r="AB101" s="33">
        <f t="shared" si="12"/>
      </c>
      <c r="AC101" s="33">
        <f t="shared" si="13"/>
      </c>
      <c r="AD101" s="33">
        <f t="shared" si="14"/>
      </c>
      <c r="AG101" s="33">
        <f t="shared" si="15"/>
      </c>
    </row>
    <row r="102" spans="1:33" ht="16.5" customHeight="1">
      <c r="A102" s="18"/>
      <c r="B102" s="26"/>
      <c r="C102" s="23"/>
      <c r="D102" s="24"/>
      <c r="E102" s="23"/>
      <c r="F102" s="25"/>
      <c r="G102" s="16"/>
      <c r="H102" s="16"/>
      <c r="I102" s="19">
        <f t="shared" si="8"/>
      </c>
      <c r="J102" s="15"/>
      <c r="K102" s="17"/>
      <c r="L102" s="16"/>
      <c r="M102" s="15"/>
      <c r="O102" s="27" t="s">
        <v>51</v>
      </c>
      <c r="P102" s="28">
        <v>1916</v>
      </c>
      <c r="V102" s="82"/>
      <c r="Y102" s="33">
        <f t="shared" si="9"/>
      </c>
      <c r="Z102" s="33">
        <f t="shared" si="10"/>
      </c>
      <c r="AA102" s="33">
        <f t="shared" si="11"/>
      </c>
      <c r="AB102" s="33">
        <f t="shared" si="12"/>
      </c>
      <c r="AC102" s="33">
        <f t="shared" si="13"/>
      </c>
      <c r="AD102" s="33">
        <f t="shared" si="14"/>
      </c>
      <c r="AG102" s="33">
        <f t="shared" si="15"/>
      </c>
    </row>
    <row r="103" spans="1:33" ht="16.5" customHeight="1">
      <c r="A103" s="18"/>
      <c r="B103" s="26"/>
      <c r="C103" s="23"/>
      <c r="D103" s="24"/>
      <c r="E103" s="23"/>
      <c r="F103" s="25"/>
      <c r="G103" s="16"/>
      <c r="H103" s="16"/>
      <c r="I103" s="19">
        <f t="shared" si="8"/>
      </c>
      <c r="J103" s="15"/>
      <c r="K103" s="17"/>
      <c r="L103" s="16"/>
      <c r="M103" s="15"/>
      <c r="V103" s="82"/>
      <c r="Y103" s="33">
        <f t="shared" si="9"/>
      </c>
      <c r="Z103" s="33">
        <f t="shared" si="10"/>
      </c>
      <c r="AA103" s="33">
        <f t="shared" si="11"/>
      </c>
      <c r="AB103" s="33">
        <f t="shared" si="12"/>
      </c>
      <c r="AC103" s="33">
        <f t="shared" si="13"/>
      </c>
      <c r="AD103" s="33">
        <f t="shared" si="14"/>
      </c>
      <c r="AG103" s="33">
        <f t="shared" si="15"/>
      </c>
    </row>
    <row r="104" spans="1:33" ht="16.5" customHeight="1">
      <c r="A104" s="18"/>
      <c r="B104" s="26"/>
      <c r="C104" s="23"/>
      <c r="D104" s="24"/>
      <c r="E104" s="23"/>
      <c r="F104" s="25"/>
      <c r="G104" s="16"/>
      <c r="H104" s="16"/>
      <c r="I104" s="19">
        <f t="shared" si="8"/>
      </c>
      <c r="J104" s="15"/>
      <c r="K104" s="17"/>
      <c r="L104" s="16"/>
      <c r="M104" s="15"/>
      <c r="V104" s="82"/>
      <c r="Y104" s="33">
        <f t="shared" si="9"/>
      </c>
      <c r="Z104" s="33">
        <f t="shared" si="10"/>
      </c>
      <c r="AA104" s="33">
        <f t="shared" si="11"/>
      </c>
      <c r="AB104" s="33">
        <f t="shared" si="12"/>
      </c>
      <c r="AC104" s="33">
        <f t="shared" si="13"/>
      </c>
      <c r="AD104" s="33">
        <f t="shared" si="14"/>
      </c>
      <c r="AG104" s="33">
        <f t="shared" si="15"/>
      </c>
    </row>
    <row r="105" spans="1:33" ht="16.5" customHeight="1">
      <c r="A105" s="18"/>
      <c r="B105" s="26"/>
      <c r="C105" s="23"/>
      <c r="D105" s="24"/>
      <c r="E105" s="23"/>
      <c r="F105" s="25"/>
      <c r="G105" s="16"/>
      <c r="H105" s="16"/>
      <c r="I105" s="19">
        <f t="shared" si="8"/>
      </c>
      <c r="J105" s="15"/>
      <c r="K105" s="17"/>
      <c r="L105" s="16"/>
      <c r="M105" s="15"/>
      <c r="V105" s="82"/>
      <c r="Y105" s="33">
        <f t="shared" si="9"/>
      </c>
      <c r="Z105" s="33">
        <f t="shared" si="10"/>
      </c>
      <c r="AA105" s="33">
        <f t="shared" si="11"/>
      </c>
      <c r="AB105" s="33">
        <f t="shared" si="12"/>
      </c>
      <c r="AC105" s="33">
        <f t="shared" si="13"/>
      </c>
      <c r="AD105" s="33">
        <f t="shared" si="14"/>
      </c>
      <c r="AG105" s="33">
        <f t="shared" si="15"/>
      </c>
    </row>
    <row r="106" spans="1:33" ht="16.5" customHeight="1">
      <c r="A106" s="18"/>
      <c r="B106" s="26"/>
      <c r="C106" s="23"/>
      <c r="D106" s="24"/>
      <c r="E106" s="23"/>
      <c r="F106" s="25"/>
      <c r="G106" s="16"/>
      <c r="H106" s="16"/>
      <c r="I106" s="19">
        <f t="shared" si="8"/>
      </c>
      <c r="J106" s="15"/>
      <c r="K106" s="17"/>
      <c r="L106" s="16"/>
      <c r="M106" s="15"/>
      <c r="V106" s="82"/>
      <c r="Y106" s="33">
        <f t="shared" si="9"/>
      </c>
      <c r="Z106" s="33">
        <f t="shared" si="10"/>
      </c>
      <c r="AA106" s="33">
        <f t="shared" si="11"/>
      </c>
      <c r="AB106" s="33">
        <f t="shared" si="12"/>
      </c>
      <c r="AC106" s="33">
        <f t="shared" si="13"/>
      </c>
      <c r="AD106" s="33">
        <f t="shared" si="14"/>
      </c>
      <c r="AG106" s="33">
        <f t="shared" si="15"/>
      </c>
    </row>
    <row r="107" spans="1:33" ht="16.5" customHeight="1">
      <c r="A107" s="18"/>
      <c r="B107" s="26"/>
      <c r="C107" s="23"/>
      <c r="D107" s="24"/>
      <c r="E107" s="23"/>
      <c r="F107" s="25"/>
      <c r="G107" s="16"/>
      <c r="H107" s="16"/>
      <c r="I107" s="19">
        <f t="shared" si="8"/>
      </c>
      <c r="J107" s="15"/>
      <c r="K107" s="17"/>
      <c r="L107" s="16"/>
      <c r="M107" s="15"/>
      <c r="Y107" s="33">
        <f t="shared" si="9"/>
      </c>
      <c r="Z107" s="33">
        <f t="shared" si="10"/>
      </c>
      <c r="AA107" s="33">
        <f t="shared" si="11"/>
      </c>
      <c r="AB107" s="33">
        <f t="shared" si="12"/>
      </c>
      <c r="AC107" s="33">
        <f t="shared" si="13"/>
      </c>
      <c r="AD107" s="33">
        <f t="shared" si="14"/>
      </c>
      <c r="AG107" s="33">
        <f t="shared" si="15"/>
      </c>
    </row>
    <row r="108" spans="1:33" ht="16.5" customHeight="1">
      <c r="A108" s="18"/>
      <c r="B108" s="26"/>
      <c r="C108" s="23"/>
      <c r="D108" s="24"/>
      <c r="E108" s="23"/>
      <c r="F108" s="25"/>
      <c r="G108" s="16"/>
      <c r="H108" s="16"/>
      <c r="I108" s="19">
        <f t="shared" si="8"/>
      </c>
      <c r="J108" s="15"/>
      <c r="K108" s="17"/>
      <c r="L108" s="16"/>
      <c r="M108" s="15"/>
      <c r="Y108" s="33">
        <f t="shared" si="9"/>
      </c>
      <c r="Z108" s="33">
        <f t="shared" si="10"/>
      </c>
      <c r="AA108" s="33">
        <f t="shared" si="11"/>
      </c>
      <c r="AB108" s="33">
        <f t="shared" si="12"/>
      </c>
      <c r="AC108" s="33">
        <f t="shared" si="13"/>
      </c>
      <c r="AD108" s="33">
        <f t="shared" si="14"/>
      </c>
      <c r="AG108" s="33">
        <f t="shared" si="15"/>
      </c>
    </row>
    <row r="109" spans="1:33" ht="16.5" customHeight="1">
      <c r="A109" s="18"/>
      <c r="B109" s="26"/>
      <c r="C109" s="23"/>
      <c r="D109" s="24"/>
      <c r="E109" s="23"/>
      <c r="F109" s="25"/>
      <c r="G109" s="16"/>
      <c r="H109" s="16"/>
      <c r="I109" s="19">
        <f t="shared" si="8"/>
      </c>
      <c r="J109" s="15"/>
      <c r="K109" s="17"/>
      <c r="L109" s="16"/>
      <c r="M109" s="15"/>
      <c r="Y109" s="33">
        <f t="shared" si="9"/>
      </c>
      <c r="Z109" s="33">
        <f t="shared" si="10"/>
      </c>
      <c r="AA109" s="33">
        <f t="shared" si="11"/>
      </c>
      <c r="AB109" s="33">
        <f t="shared" si="12"/>
      </c>
      <c r="AC109" s="33">
        <f t="shared" si="13"/>
      </c>
      <c r="AD109" s="33">
        <f t="shared" si="14"/>
      </c>
      <c r="AG109" s="33">
        <f t="shared" si="15"/>
      </c>
    </row>
    <row r="110" spans="1:33" ht="16.5" customHeight="1">
      <c r="A110" s="18"/>
      <c r="B110" s="26"/>
      <c r="C110" s="23"/>
      <c r="D110" s="24"/>
      <c r="E110" s="23"/>
      <c r="F110" s="25"/>
      <c r="G110" s="16"/>
      <c r="H110" s="16"/>
      <c r="I110" s="19">
        <f t="shared" si="8"/>
      </c>
      <c r="J110" s="15"/>
      <c r="K110" s="17"/>
      <c r="L110" s="16"/>
      <c r="M110" s="15"/>
      <c r="Y110" s="33">
        <f t="shared" si="9"/>
      </c>
      <c r="Z110" s="33">
        <f t="shared" si="10"/>
      </c>
      <c r="AA110" s="33">
        <f t="shared" si="11"/>
      </c>
      <c r="AB110" s="33">
        <f t="shared" si="12"/>
      </c>
      <c r="AC110" s="33">
        <f t="shared" si="13"/>
      </c>
      <c r="AD110" s="33">
        <f t="shared" si="14"/>
      </c>
      <c r="AG110" s="33">
        <f t="shared" si="15"/>
      </c>
    </row>
    <row r="111" spans="1:33" ht="16.5" customHeight="1">
      <c r="A111" s="18"/>
      <c r="B111" s="26"/>
      <c r="C111" s="23"/>
      <c r="D111" s="24"/>
      <c r="E111" s="23"/>
      <c r="F111" s="25"/>
      <c r="G111" s="16"/>
      <c r="H111" s="16"/>
      <c r="I111" s="19">
        <f t="shared" si="8"/>
      </c>
      <c r="J111" s="15"/>
      <c r="K111" s="17"/>
      <c r="L111" s="16"/>
      <c r="M111" s="15"/>
      <c r="Y111" s="33">
        <f t="shared" si="9"/>
      </c>
      <c r="Z111" s="33">
        <f t="shared" si="10"/>
      </c>
      <c r="AA111" s="33">
        <f t="shared" si="11"/>
      </c>
      <c r="AB111" s="33">
        <f t="shared" si="12"/>
      </c>
      <c r="AC111" s="33">
        <f t="shared" si="13"/>
      </c>
      <c r="AD111" s="33">
        <f t="shared" si="14"/>
      </c>
      <c r="AG111" s="33">
        <f t="shared" si="15"/>
      </c>
    </row>
    <row r="112" spans="1:33" ht="16.5" customHeight="1">
      <c r="A112" s="18"/>
      <c r="B112" s="26"/>
      <c r="C112" s="23"/>
      <c r="D112" s="24"/>
      <c r="E112" s="23"/>
      <c r="F112" s="25"/>
      <c r="G112" s="16"/>
      <c r="H112" s="16"/>
      <c r="I112" s="19">
        <f t="shared" si="8"/>
      </c>
      <c r="J112" s="15"/>
      <c r="K112" s="17"/>
      <c r="L112" s="16"/>
      <c r="M112" s="15"/>
      <c r="Y112" s="33">
        <f t="shared" si="9"/>
      </c>
      <c r="Z112" s="33">
        <f t="shared" si="10"/>
      </c>
      <c r="AA112" s="33">
        <f t="shared" si="11"/>
      </c>
      <c r="AB112" s="33">
        <f t="shared" si="12"/>
      </c>
      <c r="AC112" s="33">
        <f t="shared" si="13"/>
      </c>
      <c r="AD112" s="33">
        <f t="shared" si="14"/>
      </c>
      <c r="AG112" s="33">
        <f t="shared" si="15"/>
      </c>
    </row>
    <row r="113" spans="1:33" ht="16.5" customHeight="1">
      <c r="A113" s="18"/>
      <c r="B113" s="26"/>
      <c r="C113" s="23"/>
      <c r="D113" s="24"/>
      <c r="E113" s="23"/>
      <c r="F113" s="25"/>
      <c r="G113" s="16"/>
      <c r="H113" s="16"/>
      <c r="I113" s="19">
        <f t="shared" si="8"/>
      </c>
      <c r="J113" s="15"/>
      <c r="K113" s="17"/>
      <c r="L113" s="16"/>
      <c r="M113" s="15"/>
      <c r="Y113" s="33">
        <f t="shared" si="9"/>
      </c>
      <c r="Z113" s="33">
        <f t="shared" si="10"/>
      </c>
      <c r="AA113" s="33">
        <f t="shared" si="11"/>
      </c>
      <c r="AB113" s="33">
        <f t="shared" si="12"/>
      </c>
      <c r="AC113" s="33">
        <f t="shared" si="13"/>
      </c>
      <c r="AD113" s="33">
        <f t="shared" si="14"/>
      </c>
      <c r="AG113" s="33">
        <f t="shared" si="15"/>
      </c>
    </row>
    <row r="114" spans="1:33" ht="16.5" customHeight="1">
      <c r="A114" s="18"/>
      <c r="B114" s="26"/>
      <c r="C114" s="23"/>
      <c r="D114" s="24"/>
      <c r="E114" s="23"/>
      <c r="F114" s="25"/>
      <c r="G114" s="16"/>
      <c r="H114" s="16"/>
      <c r="I114" s="19">
        <f t="shared" si="8"/>
      </c>
      <c r="J114" s="15"/>
      <c r="K114" s="17"/>
      <c r="L114" s="16"/>
      <c r="M114" s="15"/>
      <c r="Y114" s="33">
        <f t="shared" si="9"/>
      </c>
      <c r="Z114" s="33">
        <f t="shared" si="10"/>
      </c>
      <c r="AA114" s="33">
        <f t="shared" si="11"/>
      </c>
      <c r="AB114" s="33">
        <f t="shared" si="12"/>
      </c>
      <c r="AC114" s="33">
        <f t="shared" si="13"/>
      </c>
      <c r="AD114" s="33">
        <f t="shared" si="14"/>
      </c>
      <c r="AG114" s="33">
        <f t="shared" si="15"/>
      </c>
    </row>
    <row r="115" spans="1:33" ht="16.5" customHeight="1">
      <c r="A115" s="18"/>
      <c r="B115" s="26"/>
      <c r="C115" s="23"/>
      <c r="D115" s="24"/>
      <c r="E115" s="23"/>
      <c r="F115" s="25"/>
      <c r="G115" s="16"/>
      <c r="H115" s="16"/>
      <c r="I115" s="19">
        <f t="shared" si="8"/>
      </c>
      <c r="J115" s="15"/>
      <c r="K115" s="17"/>
      <c r="L115" s="16"/>
      <c r="M115" s="15"/>
      <c r="Y115" s="33">
        <f t="shared" si="9"/>
      </c>
      <c r="Z115" s="33">
        <f t="shared" si="10"/>
      </c>
      <c r="AA115" s="33">
        <f t="shared" si="11"/>
      </c>
      <c r="AB115" s="33">
        <f t="shared" si="12"/>
      </c>
      <c r="AC115" s="33">
        <f t="shared" si="13"/>
      </c>
      <c r="AD115" s="33">
        <f t="shared" si="14"/>
      </c>
      <c r="AG115" s="33">
        <f t="shared" si="15"/>
      </c>
    </row>
    <row r="116" spans="1:33" ht="16.5" customHeight="1">
      <c r="A116" s="18"/>
      <c r="B116" s="26"/>
      <c r="C116" s="23"/>
      <c r="D116" s="24"/>
      <c r="E116" s="23"/>
      <c r="F116" s="25"/>
      <c r="G116" s="16"/>
      <c r="H116" s="16"/>
      <c r="I116" s="19">
        <f t="shared" si="8"/>
      </c>
      <c r="J116" s="15"/>
      <c r="K116" s="17"/>
      <c r="L116" s="16"/>
      <c r="M116" s="15"/>
      <c r="Y116" s="33">
        <f t="shared" si="9"/>
      </c>
      <c r="Z116" s="33">
        <f t="shared" si="10"/>
      </c>
      <c r="AA116" s="33">
        <f t="shared" si="11"/>
      </c>
      <c r="AB116" s="33">
        <f t="shared" si="12"/>
      </c>
      <c r="AC116" s="33">
        <f t="shared" si="13"/>
      </c>
      <c r="AD116" s="33">
        <f t="shared" si="14"/>
      </c>
      <c r="AG116" s="33">
        <f t="shared" si="15"/>
      </c>
    </row>
    <row r="117" spans="1:33" ht="16.5" customHeight="1">
      <c r="A117" s="18"/>
      <c r="B117" s="26"/>
      <c r="C117" s="23"/>
      <c r="D117" s="24"/>
      <c r="E117" s="23"/>
      <c r="F117" s="25"/>
      <c r="G117" s="16"/>
      <c r="H117" s="16"/>
      <c r="I117" s="19">
        <f t="shared" si="8"/>
      </c>
      <c r="J117" s="15"/>
      <c r="K117" s="17"/>
      <c r="L117" s="16"/>
      <c r="M117" s="15"/>
      <c r="Y117" s="33">
        <f t="shared" si="9"/>
      </c>
      <c r="Z117" s="33">
        <f t="shared" si="10"/>
      </c>
      <c r="AA117" s="33">
        <f t="shared" si="11"/>
      </c>
      <c r="AB117" s="33">
        <f t="shared" si="12"/>
      </c>
      <c r="AC117" s="33">
        <f t="shared" si="13"/>
      </c>
      <c r="AD117" s="33">
        <f t="shared" si="14"/>
      </c>
      <c r="AG117" s="33">
        <f t="shared" si="15"/>
      </c>
    </row>
    <row r="118" spans="1:33" ht="16.5" customHeight="1">
      <c r="A118" s="18"/>
      <c r="B118" s="26"/>
      <c r="C118" s="23"/>
      <c r="D118" s="24"/>
      <c r="E118" s="23"/>
      <c r="F118" s="25"/>
      <c r="G118" s="16"/>
      <c r="H118" s="16"/>
      <c r="I118" s="19">
        <f t="shared" si="8"/>
      </c>
      <c r="J118" s="15"/>
      <c r="K118" s="17"/>
      <c r="L118" s="16"/>
      <c r="M118" s="15"/>
      <c r="Y118" s="33">
        <f t="shared" si="9"/>
      </c>
      <c r="Z118" s="33">
        <f t="shared" si="10"/>
      </c>
      <c r="AA118" s="33">
        <f t="shared" si="11"/>
      </c>
      <c r="AB118" s="33">
        <f t="shared" si="12"/>
      </c>
      <c r="AC118" s="33">
        <f t="shared" si="13"/>
      </c>
      <c r="AD118" s="33">
        <f t="shared" si="14"/>
      </c>
      <c r="AG118" s="33">
        <f t="shared" si="15"/>
      </c>
    </row>
    <row r="119" spans="1:33" ht="16.5" customHeight="1">
      <c r="A119" s="18"/>
      <c r="B119" s="26"/>
      <c r="C119" s="23"/>
      <c r="D119" s="24"/>
      <c r="E119" s="23"/>
      <c r="F119" s="25"/>
      <c r="G119" s="16"/>
      <c r="H119" s="16"/>
      <c r="I119" s="19">
        <f t="shared" si="8"/>
      </c>
      <c r="J119" s="15"/>
      <c r="K119" s="17"/>
      <c r="L119" s="16"/>
      <c r="M119" s="15"/>
      <c r="Y119" s="33">
        <f t="shared" si="9"/>
      </c>
      <c r="Z119" s="33">
        <f t="shared" si="10"/>
      </c>
      <c r="AA119" s="33">
        <f t="shared" si="11"/>
      </c>
      <c r="AB119" s="33">
        <f t="shared" si="12"/>
      </c>
      <c r="AC119" s="33">
        <f t="shared" si="13"/>
      </c>
      <c r="AD119" s="33">
        <f t="shared" si="14"/>
      </c>
      <c r="AG119" s="33">
        <f t="shared" si="15"/>
      </c>
    </row>
    <row r="120" spans="1:33" ht="16.5" customHeight="1">
      <c r="A120" s="18"/>
      <c r="B120" s="26"/>
      <c r="C120" s="23"/>
      <c r="D120" s="24"/>
      <c r="E120" s="23"/>
      <c r="F120" s="25"/>
      <c r="G120" s="16"/>
      <c r="H120" s="16"/>
      <c r="I120" s="19">
        <f t="shared" si="8"/>
      </c>
      <c r="J120" s="15"/>
      <c r="K120" s="17"/>
      <c r="L120" s="16"/>
      <c r="M120" s="15"/>
      <c r="Y120" s="33">
        <f t="shared" si="9"/>
      </c>
      <c r="Z120" s="33">
        <f t="shared" si="10"/>
      </c>
      <c r="AA120" s="33">
        <f t="shared" si="11"/>
      </c>
      <c r="AB120" s="33">
        <f t="shared" si="12"/>
      </c>
      <c r="AC120" s="33">
        <f t="shared" si="13"/>
      </c>
      <c r="AD120" s="33">
        <f t="shared" si="14"/>
      </c>
      <c r="AG120" s="33">
        <f t="shared" si="15"/>
      </c>
    </row>
    <row r="121" spans="1:33" ht="16.5" customHeight="1">
      <c r="A121" s="18"/>
      <c r="B121" s="26"/>
      <c r="C121" s="23"/>
      <c r="D121" s="24"/>
      <c r="E121" s="23"/>
      <c r="F121" s="25"/>
      <c r="G121" s="16"/>
      <c r="H121" s="16"/>
      <c r="I121" s="19">
        <f t="shared" si="8"/>
      </c>
      <c r="J121" s="15"/>
      <c r="K121" s="17"/>
      <c r="L121" s="16"/>
      <c r="M121" s="15"/>
      <c r="Y121" s="33">
        <f t="shared" si="9"/>
      </c>
      <c r="Z121" s="33">
        <f t="shared" si="10"/>
      </c>
      <c r="AA121" s="33">
        <f t="shared" si="11"/>
      </c>
      <c r="AB121" s="33">
        <f t="shared" si="12"/>
      </c>
      <c r="AC121" s="33">
        <f t="shared" si="13"/>
      </c>
      <c r="AD121" s="33">
        <f t="shared" si="14"/>
      </c>
      <c r="AG121" s="33">
        <f t="shared" si="15"/>
      </c>
    </row>
    <row r="122" spans="1:33" ht="16.5" customHeight="1">
      <c r="A122" s="18"/>
      <c r="B122" s="26"/>
      <c r="C122" s="23"/>
      <c r="D122" s="24"/>
      <c r="E122" s="23"/>
      <c r="F122" s="25"/>
      <c r="G122" s="16"/>
      <c r="H122" s="16"/>
      <c r="I122" s="19">
        <f t="shared" si="8"/>
      </c>
      <c r="J122" s="15"/>
      <c r="K122" s="17"/>
      <c r="L122" s="16"/>
      <c r="M122" s="15"/>
      <c r="Y122" s="33">
        <f t="shared" si="9"/>
      </c>
      <c r="Z122" s="33">
        <f t="shared" si="10"/>
      </c>
      <c r="AA122" s="33">
        <f t="shared" si="11"/>
      </c>
      <c r="AB122" s="33">
        <f t="shared" si="12"/>
      </c>
      <c r="AC122" s="33">
        <f t="shared" si="13"/>
      </c>
      <c r="AD122" s="33">
        <f t="shared" si="14"/>
      </c>
      <c r="AG122" s="33">
        <f t="shared" si="15"/>
      </c>
    </row>
    <row r="123" spans="1:33" ht="16.5" customHeight="1">
      <c r="A123" s="18"/>
      <c r="B123" s="26"/>
      <c r="C123" s="23"/>
      <c r="D123" s="24"/>
      <c r="E123" s="23"/>
      <c r="F123" s="25"/>
      <c r="G123" s="16"/>
      <c r="H123" s="16"/>
      <c r="I123" s="19">
        <f t="shared" si="8"/>
      </c>
      <c r="J123" s="15"/>
      <c r="K123" s="17"/>
      <c r="L123" s="16"/>
      <c r="M123" s="15"/>
      <c r="Y123" s="33">
        <f t="shared" si="9"/>
      </c>
      <c r="Z123" s="33">
        <f t="shared" si="10"/>
      </c>
      <c r="AA123" s="33">
        <f t="shared" si="11"/>
      </c>
      <c r="AB123" s="33">
        <f t="shared" si="12"/>
      </c>
      <c r="AC123" s="33">
        <f t="shared" si="13"/>
      </c>
      <c r="AD123" s="33">
        <f t="shared" si="14"/>
      </c>
      <c r="AG123" s="33">
        <f t="shared" si="15"/>
      </c>
    </row>
    <row r="124" spans="1:33" ht="16.5" customHeight="1">
      <c r="A124" s="18"/>
      <c r="B124" s="26"/>
      <c r="C124" s="23"/>
      <c r="D124" s="24"/>
      <c r="E124" s="23"/>
      <c r="F124" s="25"/>
      <c r="G124" s="16"/>
      <c r="H124" s="16"/>
      <c r="I124" s="19">
        <f t="shared" si="8"/>
      </c>
      <c r="J124" s="15"/>
      <c r="K124" s="17"/>
      <c r="L124" s="16"/>
      <c r="M124" s="15"/>
      <c r="Y124" s="33">
        <f t="shared" si="9"/>
      </c>
      <c r="Z124" s="33">
        <f t="shared" si="10"/>
      </c>
      <c r="AA124" s="33">
        <f t="shared" si="11"/>
      </c>
      <c r="AB124" s="33">
        <f t="shared" si="12"/>
      </c>
      <c r="AC124" s="33">
        <f t="shared" si="13"/>
      </c>
      <c r="AD124" s="33">
        <f t="shared" si="14"/>
      </c>
      <c r="AG124" s="33">
        <f t="shared" si="15"/>
      </c>
    </row>
    <row r="125" spans="1:33" ht="16.5" customHeight="1">
      <c r="A125" s="18"/>
      <c r="B125" s="26"/>
      <c r="C125" s="23"/>
      <c r="D125" s="24"/>
      <c r="E125" s="23"/>
      <c r="F125" s="25"/>
      <c r="G125" s="16"/>
      <c r="H125" s="16"/>
      <c r="I125" s="19">
        <f t="shared" si="8"/>
      </c>
      <c r="J125" s="15"/>
      <c r="K125" s="17"/>
      <c r="L125" s="16"/>
      <c r="M125" s="15"/>
      <c r="Y125" s="33">
        <f t="shared" si="9"/>
      </c>
      <c r="Z125" s="33">
        <f t="shared" si="10"/>
      </c>
      <c r="AA125" s="33">
        <f t="shared" si="11"/>
      </c>
      <c r="AB125" s="33">
        <f t="shared" si="12"/>
      </c>
      <c r="AC125" s="33">
        <f t="shared" si="13"/>
      </c>
      <c r="AD125" s="33">
        <f t="shared" si="14"/>
      </c>
      <c r="AG125" s="33">
        <f t="shared" si="15"/>
      </c>
    </row>
    <row r="126" spans="1:33" ht="16.5" customHeight="1">
      <c r="A126" s="18"/>
      <c r="B126" s="26"/>
      <c r="C126" s="23"/>
      <c r="D126" s="24"/>
      <c r="E126" s="23"/>
      <c r="F126" s="25"/>
      <c r="G126" s="16"/>
      <c r="H126" s="16"/>
      <c r="I126" s="19">
        <f t="shared" si="8"/>
      </c>
      <c r="J126" s="15"/>
      <c r="K126" s="17"/>
      <c r="L126" s="16"/>
      <c r="M126" s="15"/>
      <c r="Y126" s="33">
        <f t="shared" si="9"/>
      </c>
      <c r="Z126" s="33">
        <f t="shared" si="10"/>
      </c>
      <c r="AA126" s="33">
        <f t="shared" si="11"/>
      </c>
      <c r="AB126" s="33">
        <f t="shared" si="12"/>
      </c>
      <c r="AC126" s="33">
        <f t="shared" si="13"/>
      </c>
      <c r="AD126" s="33">
        <f t="shared" si="14"/>
      </c>
      <c r="AG126" s="33">
        <f t="shared" si="15"/>
      </c>
    </row>
    <row r="127" spans="1:33" ht="16.5" customHeight="1">
      <c r="A127" s="18"/>
      <c r="B127" s="26"/>
      <c r="C127" s="23"/>
      <c r="D127" s="24"/>
      <c r="E127" s="23"/>
      <c r="F127" s="25"/>
      <c r="G127" s="16"/>
      <c r="H127" s="16"/>
      <c r="I127" s="19">
        <f t="shared" si="8"/>
      </c>
      <c r="J127" s="15"/>
      <c r="K127" s="17"/>
      <c r="L127" s="16"/>
      <c r="M127" s="15"/>
      <c r="Y127" s="33">
        <f t="shared" si="9"/>
      </c>
      <c r="Z127" s="33">
        <f t="shared" si="10"/>
      </c>
      <c r="AA127" s="33">
        <f t="shared" si="11"/>
      </c>
      <c r="AB127" s="33">
        <f t="shared" si="12"/>
      </c>
      <c r="AC127" s="33">
        <f t="shared" si="13"/>
      </c>
      <c r="AD127" s="33">
        <f t="shared" si="14"/>
      </c>
      <c r="AG127" s="33">
        <f t="shared" si="15"/>
      </c>
    </row>
    <row r="128" spans="1:33" ht="16.5" customHeight="1">
      <c r="A128" s="18"/>
      <c r="B128" s="26"/>
      <c r="C128" s="23"/>
      <c r="D128" s="24"/>
      <c r="E128" s="23"/>
      <c r="F128" s="25"/>
      <c r="G128" s="16"/>
      <c r="H128" s="16"/>
      <c r="I128" s="19">
        <f t="shared" si="8"/>
      </c>
      <c r="J128" s="15"/>
      <c r="K128" s="17"/>
      <c r="L128" s="16"/>
      <c r="M128" s="15"/>
      <c r="Y128" s="33">
        <f t="shared" si="9"/>
      </c>
      <c r="Z128" s="33">
        <f t="shared" si="10"/>
      </c>
      <c r="AA128" s="33">
        <f t="shared" si="11"/>
      </c>
      <c r="AB128" s="33">
        <f t="shared" si="12"/>
      </c>
      <c r="AC128" s="33">
        <f t="shared" si="13"/>
      </c>
      <c r="AD128" s="33">
        <f t="shared" si="14"/>
      </c>
      <c r="AG128" s="33">
        <f t="shared" si="15"/>
      </c>
    </row>
    <row r="129" spans="1:33" ht="16.5" customHeight="1">
      <c r="A129" s="18"/>
      <c r="B129" s="26"/>
      <c r="C129" s="23"/>
      <c r="D129" s="24"/>
      <c r="E129" s="23"/>
      <c r="F129" s="25"/>
      <c r="G129" s="16"/>
      <c r="H129" s="16"/>
      <c r="I129" s="19">
        <f t="shared" si="8"/>
      </c>
      <c r="J129" s="15"/>
      <c r="K129" s="17"/>
      <c r="L129" s="16"/>
      <c r="M129" s="15"/>
      <c r="Y129" s="33">
        <f t="shared" si="9"/>
      </c>
      <c r="Z129" s="33">
        <f t="shared" si="10"/>
      </c>
      <c r="AA129" s="33">
        <f t="shared" si="11"/>
      </c>
      <c r="AB129" s="33">
        <f t="shared" si="12"/>
      </c>
      <c r="AC129" s="33">
        <f t="shared" si="13"/>
      </c>
      <c r="AD129" s="33">
        <f t="shared" si="14"/>
      </c>
      <c r="AG129" s="33">
        <f t="shared" si="15"/>
      </c>
    </row>
    <row r="130" spans="1:33" ht="16.5" customHeight="1">
      <c r="A130" s="18"/>
      <c r="B130" s="26"/>
      <c r="C130" s="23"/>
      <c r="D130" s="24"/>
      <c r="E130" s="23"/>
      <c r="F130" s="25"/>
      <c r="G130" s="16"/>
      <c r="H130" s="16"/>
      <c r="I130" s="19">
        <f t="shared" si="8"/>
      </c>
      <c r="J130" s="15"/>
      <c r="K130" s="17"/>
      <c r="L130" s="16"/>
      <c r="M130" s="15"/>
      <c r="Y130" s="33">
        <f t="shared" si="9"/>
      </c>
      <c r="Z130" s="33">
        <f t="shared" si="10"/>
      </c>
      <c r="AA130" s="33">
        <f t="shared" si="11"/>
      </c>
      <c r="AB130" s="33">
        <f t="shared" si="12"/>
      </c>
      <c r="AC130" s="33">
        <f t="shared" si="13"/>
      </c>
      <c r="AD130" s="33">
        <f t="shared" si="14"/>
      </c>
      <c r="AG130" s="33">
        <f t="shared" si="15"/>
      </c>
    </row>
    <row r="131" spans="1:33" ht="16.5" customHeight="1">
      <c r="A131" s="18"/>
      <c r="B131" s="26"/>
      <c r="C131" s="23"/>
      <c r="D131" s="24"/>
      <c r="E131" s="23"/>
      <c r="F131" s="25"/>
      <c r="G131" s="16"/>
      <c r="H131" s="16"/>
      <c r="I131" s="19">
        <f t="shared" si="8"/>
      </c>
      <c r="J131" s="15"/>
      <c r="K131" s="17"/>
      <c r="L131" s="16"/>
      <c r="M131" s="15"/>
      <c r="Y131" s="33">
        <f t="shared" si="9"/>
      </c>
      <c r="Z131" s="33">
        <f t="shared" si="10"/>
      </c>
      <c r="AA131" s="33">
        <f t="shared" si="11"/>
      </c>
      <c r="AB131" s="33">
        <f t="shared" si="12"/>
      </c>
      <c r="AC131" s="33">
        <f t="shared" si="13"/>
      </c>
      <c r="AD131" s="33">
        <f t="shared" si="14"/>
      </c>
      <c r="AG131" s="33">
        <f t="shared" si="15"/>
      </c>
    </row>
    <row r="132" spans="1:33" ht="16.5" customHeight="1">
      <c r="A132" s="18"/>
      <c r="B132" s="26"/>
      <c r="C132" s="23"/>
      <c r="D132" s="24"/>
      <c r="E132" s="23"/>
      <c r="F132" s="25"/>
      <c r="G132" s="16"/>
      <c r="H132" s="16"/>
      <c r="I132" s="19">
        <f t="shared" si="8"/>
      </c>
      <c r="J132" s="15"/>
      <c r="K132" s="17"/>
      <c r="L132" s="16"/>
      <c r="M132" s="15"/>
      <c r="Y132" s="33">
        <f t="shared" si="9"/>
      </c>
      <c r="Z132" s="33">
        <f t="shared" si="10"/>
      </c>
      <c r="AA132" s="33">
        <f t="shared" si="11"/>
      </c>
      <c r="AB132" s="33">
        <f t="shared" si="12"/>
      </c>
      <c r="AC132" s="33">
        <f t="shared" si="13"/>
      </c>
      <c r="AD132" s="33">
        <f t="shared" si="14"/>
      </c>
      <c r="AG132" s="33">
        <f t="shared" si="15"/>
      </c>
    </row>
    <row r="133" spans="1:33" ht="16.5" customHeight="1">
      <c r="A133" s="18"/>
      <c r="B133" s="26"/>
      <c r="C133" s="23"/>
      <c r="D133" s="24"/>
      <c r="E133" s="23"/>
      <c r="F133" s="25"/>
      <c r="G133" s="16"/>
      <c r="H133" s="16"/>
      <c r="I133" s="19">
        <f t="shared" si="8"/>
      </c>
      <c r="J133" s="15"/>
      <c r="K133" s="17"/>
      <c r="L133" s="16"/>
      <c r="M133" s="15"/>
      <c r="Y133" s="33">
        <f t="shared" si="9"/>
      </c>
      <c r="Z133" s="33">
        <f t="shared" si="10"/>
      </c>
      <c r="AA133" s="33">
        <f t="shared" si="11"/>
      </c>
      <c r="AB133" s="33">
        <f t="shared" si="12"/>
      </c>
      <c r="AC133" s="33">
        <f t="shared" si="13"/>
      </c>
      <c r="AD133" s="33">
        <f t="shared" si="14"/>
      </c>
      <c r="AG133" s="33">
        <f t="shared" si="15"/>
      </c>
    </row>
    <row r="134" spans="1:33" ht="16.5" customHeight="1">
      <c r="A134" s="18"/>
      <c r="B134" s="26"/>
      <c r="C134" s="23"/>
      <c r="D134" s="24"/>
      <c r="E134" s="23"/>
      <c r="F134" s="25"/>
      <c r="G134" s="16"/>
      <c r="H134" s="16"/>
      <c r="I134" s="19">
        <f t="shared" si="8"/>
      </c>
      <c r="J134" s="15"/>
      <c r="K134" s="17"/>
      <c r="L134" s="16"/>
      <c r="M134" s="15"/>
      <c r="Y134" s="33">
        <f t="shared" si="9"/>
      </c>
      <c r="Z134" s="33">
        <f t="shared" si="10"/>
      </c>
      <c r="AA134" s="33">
        <f t="shared" si="11"/>
      </c>
      <c r="AB134" s="33">
        <f t="shared" si="12"/>
      </c>
      <c r="AC134" s="33">
        <f t="shared" si="13"/>
      </c>
      <c r="AD134" s="33">
        <f t="shared" si="14"/>
      </c>
      <c r="AG134" s="33">
        <f t="shared" si="15"/>
      </c>
    </row>
    <row r="135" spans="1:33" ht="16.5" customHeight="1">
      <c r="A135" s="18"/>
      <c r="B135" s="26"/>
      <c r="C135" s="23"/>
      <c r="D135" s="24"/>
      <c r="E135" s="23"/>
      <c r="F135" s="25"/>
      <c r="G135" s="16"/>
      <c r="H135" s="16"/>
      <c r="I135" s="19">
        <f t="shared" si="8"/>
      </c>
      <c r="J135" s="15"/>
      <c r="K135" s="17"/>
      <c r="L135" s="16"/>
      <c r="M135" s="15"/>
      <c r="Y135" s="33">
        <f t="shared" si="9"/>
      </c>
      <c r="Z135" s="33">
        <f t="shared" si="10"/>
      </c>
      <c r="AA135" s="33">
        <f t="shared" si="11"/>
      </c>
      <c r="AB135" s="33">
        <f t="shared" si="12"/>
      </c>
      <c r="AC135" s="33">
        <f t="shared" si="13"/>
      </c>
      <c r="AD135" s="33">
        <f t="shared" si="14"/>
      </c>
      <c r="AG135" s="33">
        <f t="shared" si="15"/>
      </c>
    </row>
    <row r="136" spans="1:33" ht="16.5" customHeight="1">
      <c r="A136" s="18"/>
      <c r="B136" s="26"/>
      <c r="C136" s="23"/>
      <c r="D136" s="24"/>
      <c r="E136" s="23"/>
      <c r="F136" s="25"/>
      <c r="G136" s="16"/>
      <c r="H136" s="16"/>
      <c r="I136" s="19">
        <f t="shared" si="8"/>
      </c>
      <c r="J136" s="15"/>
      <c r="K136" s="17"/>
      <c r="L136" s="16"/>
      <c r="M136" s="15"/>
      <c r="Y136" s="33">
        <f t="shared" si="9"/>
      </c>
      <c r="Z136" s="33">
        <f t="shared" si="10"/>
      </c>
      <c r="AA136" s="33">
        <f t="shared" si="11"/>
      </c>
      <c r="AB136" s="33">
        <f t="shared" si="12"/>
      </c>
      <c r="AC136" s="33">
        <f t="shared" si="13"/>
      </c>
      <c r="AD136" s="33">
        <f t="shared" si="14"/>
      </c>
      <c r="AG136" s="33">
        <f t="shared" si="15"/>
      </c>
    </row>
    <row r="137" spans="1:33" ht="16.5" customHeight="1">
      <c r="A137" s="18"/>
      <c r="B137" s="26"/>
      <c r="C137" s="23"/>
      <c r="D137" s="24"/>
      <c r="E137" s="23"/>
      <c r="F137" s="25"/>
      <c r="G137" s="16"/>
      <c r="H137" s="16"/>
      <c r="I137" s="19">
        <f t="shared" si="8"/>
      </c>
      <c r="J137" s="15"/>
      <c r="K137" s="17"/>
      <c r="L137" s="16"/>
      <c r="M137" s="15"/>
      <c r="Y137" s="33">
        <f t="shared" si="9"/>
      </c>
      <c r="Z137" s="33">
        <f t="shared" si="10"/>
      </c>
      <c r="AA137" s="33">
        <f t="shared" si="11"/>
      </c>
      <c r="AB137" s="33">
        <f t="shared" si="12"/>
      </c>
      <c r="AC137" s="33">
        <f t="shared" si="13"/>
      </c>
      <c r="AD137" s="33">
        <f t="shared" si="14"/>
      </c>
      <c r="AG137" s="33">
        <f t="shared" si="15"/>
      </c>
    </row>
    <row r="138" spans="1:33" ht="16.5" customHeight="1">
      <c r="A138" s="18"/>
      <c r="B138" s="26"/>
      <c r="C138" s="23"/>
      <c r="D138" s="24"/>
      <c r="E138" s="23"/>
      <c r="F138" s="25"/>
      <c r="G138" s="16"/>
      <c r="H138" s="16"/>
      <c r="I138" s="19">
        <f t="shared" si="8"/>
      </c>
      <c r="J138" s="15"/>
      <c r="K138" s="17"/>
      <c r="L138" s="16"/>
      <c r="M138" s="15"/>
      <c r="Y138" s="33">
        <f t="shared" si="9"/>
      </c>
      <c r="Z138" s="33">
        <f t="shared" si="10"/>
      </c>
      <c r="AA138" s="33">
        <f t="shared" si="11"/>
      </c>
      <c r="AB138" s="33">
        <f t="shared" si="12"/>
      </c>
      <c r="AC138" s="33">
        <f t="shared" si="13"/>
      </c>
      <c r="AD138" s="33">
        <f t="shared" si="14"/>
      </c>
      <c r="AG138" s="33">
        <f t="shared" si="15"/>
      </c>
    </row>
    <row r="139" spans="1:33" ht="16.5" customHeight="1">
      <c r="A139" s="18"/>
      <c r="B139" s="26"/>
      <c r="C139" s="23"/>
      <c r="D139" s="24"/>
      <c r="E139" s="23"/>
      <c r="F139" s="25"/>
      <c r="G139" s="16"/>
      <c r="H139" s="16"/>
      <c r="I139" s="19">
        <f t="shared" si="8"/>
      </c>
      <c r="J139" s="15"/>
      <c r="K139" s="17"/>
      <c r="L139" s="16"/>
      <c r="M139" s="15"/>
      <c r="Y139" s="33">
        <f t="shared" si="9"/>
      </c>
      <c r="Z139" s="33">
        <f t="shared" si="10"/>
      </c>
      <c r="AA139" s="33">
        <f t="shared" si="11"/>
      </c>
      <c r="AB139" s="33">
        <f t="shared" si="12"/>
      </c>
      <c r="AC139" s="33">
        <f t="shared" si="13"/>
      </c>
      <c r="AD139" s="33">
        <f t="shared" si="14"/>
      </c>
      <c r="AG139" s="33">
        <f t="shared" si="15"/>
      </c>
    </row>
    <row r="140" spans="1:33" ht="16.5" customHeight="1">
      <c r="A140" s="18"/>
      <c r="B140" s="26"/>
      <c r="C140" s="23"/>
      <c r="D140" s="24"/>
      <c r="E140" s="23"/>
      <c r="F140" s="25"/>
      <c r="G140" s="16"/>
      <c r="H140" s="16"/>
      <c r="I140" s="19">
        <f aca="true" t="shared" si="16" ref="I140:I173">IF(J140&gt;"",VLOOKUP(J140,hrutaskra,2,TRUE),"")</f>
      </c>
      <c r="J140" s="15"/>
      <c r="K140" s="17"/>
      <c r="L140" s="16"/>
      <c r="M140" s="15"/>
      <c r="Y140" s="33">
        <f t="shared" si="9"/>
      </c>
      <c r="Z140" s="33">
        <f t="shared" si="10"/>
      </c>
      <c r="AA140" s="33">
        <f t="shared" si="11"/>
      </c>
      <c r="AB140" s="33">
        <f t="shared" si="12"/>
      </c>
      <c r="AC140" s="33">
        <f t="shared" si="13"/>
      </c>
      <c r="AD140" s="33">
        <f t="shared" si="14"/>
      </c>
      <c r="AG140" s="33">
        <f t="shared" si="15"/>
      </c>
    </row>
    <row r="141" spans="1:33" ht="16.5" customHeight="1">
      <c r="A141" s="18"/>
      <c r="B141" s="26"/>
      <c r="C141" s="23"/>
      <c r="D141" s="24"/>
      <c r="E141" s="23"/>
      <c r="F141" s="25"/>
      <c r="G141" s="16"/>
      <c r="H141" s="16"/>
      <c r="I141" s="19">
        <f t="shared" si="16"/>
      </c>
      <c r="J141" s="15"/>
      <c r="K141" s="17"/>
      <c r="L141" s="16"/>
      <c r="M141" s="15"/>
      <c r="Y141" s="33">
        <f aca="true" t="shared" si="17" ref="Y141:Y173">IF(H141="N",K141,"")</f>
      </c>
      <c r="Z141" s="33">
        <f aca="true" t="shared" si="18" ref="Z141:Z173">IF(H141="G",K141,"")</f>
      </c>
      <c r="AA141" s="33">
        <f aca="true" t="shared" si="19" ref="AA141:AA173">IF(H141="F",K141,"")</f>
      </c>
      <c r="AB141" s="33">
        <f aca="true" t="shared" si="20" ref="AB141:AB173">IF(H141="N",L141,"")</f>
      </c>
      <c r="AC141" s="33">
        <f aca="true" t="shared" si="21" ref="AC141:AC173">IF(H141="G",L141,"")</f>
      </c>
      <c r="AD141" s="33">
        <f aca="true" t="shared" si="22" ref="AD141:AD173">IF(H141="F",L141,"")</f>
      </c>
      <c r="AG141" s="33">
        <f aca="true" t="shared" si="23" ref="AG141:AG173">IF(H141="F",L141,"")</f>
      </c>
    </row>
    <row r="142" spans="1:33" ht="16.5" customHeight="1">
      <c r="A142" s="18"/>
      <c r="B142" s="26"/>
      <c r="C142" s="23"/>
      <c r="D142" s="24"/>
      <c r="E142" s="23"/>
      <c r="F142" s="25"/>
      <c r="G142" s="16"/>
      <c r="H142" s="16"/>
      <c r="I142" s="19">
        <f t="shared" si="16"/>
      </c>
      <c r="J142" s="15"/>
      <c r="K142" s="17"/>
      <c r="L142" s="16"/>
      <c r="M142" s="15"/>
      <c r="Y142" s="33">
        <f t="shared" si="17"/>
      </c>
      <c r="Z142" s="33">
        <f t="shared" si="18"/>
      </c>
      <c r="AA142" s="33">
        <f t="shared" si="19"/>
      </c>
      <c r="AB142" s="33">
        <f t="shared" si="20"/>
      </c>
      <c r="AC142" s="33">
        <f t="shared" si="21"/>
      </c>
      <c r="AD142" s="33">
        <f t="shared" si="22"/>
      </c>
      <c r="AG142" s="33">
        <f t="shared" si="23"/>
      </c>
    </row>
    <row r="143" spans="1:33" ht="16.5" customHeight="1">
      <c r="A143" s="18"/>
      <c r="B143" s="26"/>
      <c r="C143" s="23"/>
      <c r="D143" s="24"/>
      <c r="E143" s="23"/>
      <c r="F143" s="25"/>
      <c r="G143" s="16"/>
      <c r="H143" s="16"/>
      <c r="I143" s="19">
        <f t="shared" si="16"/>
      </c>
      <c r="J143" s="15"/>
      <c r="K143" s="17"/>
      <c r="L143" s="16"/>
      <c r="M143" s="15"/>
      <c r="Y143" s="33">
        <f t="shared" si="17"/>
      </c>
      <c r="Z143" s="33">
        <f t="shared" si="18"/>
      </c>
      <c r="AA143" s="33">
        <f t="shared" si="19"/>
      </c>
      <c r="AB143" s="33">
        <f t="shared" si="20"/>
      </c>
      <c r="AC143" s="33">
        <f t="shared" si="21"/>
      </c>
      <c r="AD143" s="33">
        <f t="shared" si="22"/>
      </c>
      <c r="AG143" s="33">
        <f t="shared" si="23"/>
      </c>
    </row>
    <row r="144" spans="1:33" ht="16.5" customHeight="1">
      <c r="A144" s="18"/>
      <c r="B144" s="26"/>
      <c r="C144" s="23"/>
      <c r="D144" s="24"/>
      <c r="E144" s="23"/>
      <c r="F144" s="25"/>
      <c r="G144" s="16"/>
      <c r="H144" s="16"/>
      <c r="I144" s="19">
        <f t="shared" si="16"/>
      </c>
      <c r="J144" s="15"/>
      <c r="K144" s="17"/>
      <c r="L144" s="16"/>
      <c r="M144" s="15"/>
      <c r="Y144" s="33">
        <f t="shared" si="17"/>
      </c>
      <c r="Z144" s="33">
        <f t="shared" si="18"/>
      </c>
      <c r="AA144" s="33">
        <f t="shared" si="19"/>
      </c>
      <c r="AB144" s="33">
        <f t="shared" si="20"/>
      </c>
      <c r="AC144" s="33">
        <f t="shared" si="21"/>
      </c>
      <c r="AD144" s="33">
        <f t="shared" si="22"/>
      </c>
      <c r="AG144" s="33">
        <f t="shared" si="23"/>
      </c>
    </row>
    <row r="145" spans="1:33" ht="15" customHeight="1">
      <c r="A145" s="18"/>
      <c r="B145" s="26"/>
      <c r="C145" s="23"/>
      <c r="D145" s="24"/>
      <c r="E145" s="23"/>
      <c r="F145" s="25"/>
      <c r="G145" s="16"/>
      <c r="H145" s="16"/>
      <c r="I145" s="19">
        <f t="shared" si="16"/>
      </c>
      <c r="J145" s="15"/>
      <c r="K145" s="17"/>
      <c r="L145" s="16"/>
      <c r="M145" s="15"/>
      <c r="Y145" s="33">
        <f t="shared" si="17"/>
      </c>
      <c r="Z145" s="33">
        <f t="shared" si="18"/>
      </c>
      <c r="AA145" s="33">
        <f t="shared" si="19"/>
      </c>
      <c r="AB145" s="33">
        <f t="shared" si="20"/>
      </c>
      <c r="AC145" s="33">
        <f t="shared" si="21"/>
      </c>
      <c r="AD145" s="33">
        <f t="shared" si="22"/>
      </c>
      <c r="AG145" s="33">
        <f t="shared" si="23"/>
      </c>
    </row>
    <row r="146" spans="1:33" ht="15.75" customHeight="1">
      <c r="A146" s="18"/>
      <c r="B146" s="26"/>
      <c r="C146" s="23"/>
      <c r="D146" s="24"/>
      <c r="E146" s="23"/>
      <c r="F146" s="25"/>
      <c r="G146" s="16"/>
      <c r="H146" s="16"/>
      <c r="I146" s="19">
        <f t="shared" si="16"/>
      </c>
      <c r="J146" s="15"/>
      <c r="K146" s="17"/>
      <c r="L146" s="16"/>
      <c r="M146" s="15"/>
      <c r="Y146" s="33">
        <f t="shared" si="17"/>
      </c>
      <c r="Z146" s="33">
        <f t="shared" si="18"/>
      </c>
      <c r="AA146" s="33">
        <f t="shared" si="19"/>
      </c>
      <c r="AB146" s="33">
        <f t="shared" si="20"/>
      </c>
      <c r="AC146" s="33">
        <f t="shared" si="21"/>
      </c>
      <c r="AD146" s="33">
        <f t="shared" si="22"/>
      </c>
      <c r="AG146" s="33">
        <f t="shared" si="23"/>
      </c>
    </row>
    <row r="147" spans="1:33" ht="15.75" customHeight="1">
      <c r="A147" s="18"/>
      <c r="B147" s="26"/>
      <c r="C147" s="23"/>
      <c r="D147" s="24"/>
      <c r="E147" s="23"/>
      <c r="F147" s="25"/>
      <c r="G147" s="16"/>
      <c r="H147" s="16"/>
      <c r="I147" s="19">
        <f t="shared" si="16"/>
      </c>
      <c r="J147" s="15"/>
      <c r="K147" s="17"/>
      <c r="L147" s="16"/>
      <c r="M147" s="15"/>
      <c r="Y147" s="33">
        <f t="shared" si="17"/>
      </c>
      <c r="Z147" s="33">
        <f t="shared" si="18"/>
      </c>
      <c r="AA147" s="33">
        <f t="shared" si="19"/>
      </c>
      <c r="AB147" s="33">
        <f t="shared" si="20"/>
      </c>
      <c r="AC147" s="33">
        <f t="shared" si="21"/>
      </c>
      <c r="AD147" s="33">
        <f t="shared" si="22"/>
      </c>
      <c r="AG147" s="33">
        <f t="shared" si="23"/>
      </c>
    </row>
    <row r="148" spans="1:33" ht="15.75" customHeight="1">
      <c r="A148" s="18"/>
      <c r="B148" s="26"/>
      <c r="C148" s="23"/>
      <c r="D148" s="24"/>
      <c r="E148" s="23"/>
      <c r="F148" s="25"/>
      <c r="G148" s="16"/>
      <c r="H148" s="16"/>
      <c r="I148" s="19">
        <f t="shared" si="16"/>
      </c>
      <c r="J148" s="15"/>
      <c r="K148" s="17"/>
      <c r="L148" s="16"/>
      <c r="M148" s="15"/>
      <c r="Y148" s="33">
        <f t="shared" si="17"/>
      </c>
      <c r="Z148" s="33">
        <f t="shared" si="18"/>
      </c>
      <c r="AA148" s="33">
        <f t="shared" si="19"/>
      </c>
      <c r="AB148" s="33">
        <f t="shared" si="20"/>
      </c>
      <c r="AC148" s="33">
        <f t="shared" si="21"/>
      </c>
      <c r="AD148" s="33">
        <f t="shared" si="22"/>
      </c>
      <c r="AG148" s="33">
        <f t="shared" si="23"/>
      </c>
    </row>
    <row r="149" spans="1:33" ht="15.75" customHeight="1">
      <c r="A149" s="18"/>
      <c r="B149" s="26"/>
      <c r="C149" s="23"/>
      <c r="D149" s="24"/>
      <c r="E149" s="23"/>
      <c r="F149" s="25"/>
      <c r="G149" s="16"/>
      <c r="H149" s="16"/>
      <c r="I149" s="19">
        <f t="shared" si="16"/>
      </c>
      <c r="J149" s="15"/>
      <c r="K149" s="17"/>
      <c r="L149" s="16"/>
      <c r="M149" s="15"/>
      <c r="Y149" s="33">
        <f t="shared" si="17"/>
      </c>
      <c r="Z149" s="33">
        <f t="shared" si="18"/>
      </c>
      <c r="AA149" s="33">
        <f t="shared" si="19"/>
      </c>
      <c r="AB149" s="33">
        <f t="shared" si="20"/>
      </c>
      <c r="AC149" s="33">
        <f t="shared" si="21"/>
      </c>
      <c r="AD149" s="33">
        <f t="shared" si="22"/>
      </c>
      <c r="AG149" s="33">
        <f t="shared" si="23"/>
      </c>
    </row>
    <row r="150" spans="1:33" ht="15.75" customHeight="1">
      <c r="A150" s="18"/>
      <c r="B150" s="26"/>
      <c r="C150" s="23"/>
      <c r="D150" s="24"/>
      <c r="E150" s="23"/>
      <c r="F150" s="25"/>
      <c r="G150" s="16"/>
      <c r="H150" s="16"/>
      <c r="I150" s="19">
        <f t="shared" si="16"/>
      </c>
      <c r="J150" s="15"/>
      <c r="K150" s="17"/>
      <c r="L150" s="16"/>
      <c r="M150" s="15"/>
      <c r="Y150" s="33">
        <f t="shared" si="17"/>
      </c>
      <c r="Z150" s="33">
        <f t="shared" si="18"/>
      </c>
      <c r="AA150" s="33">
        <f t="shared" si="19"/>
      </c>
      <c r="AB150" s="33">
        <f t="shared" si="20"/>
      </c>
      <c r="AC150" s="33">
        <f t="shared" si="21"/>
      </c>
      <c r="AD150" s="33">
        <f t="shared" si="22"/>
      </c>
      <c r="AG150" s="33">
        <f t="shared" si="23"/>
      </c>
    </row>
    <row r="151" spans="1:33" ht="15.75" customHeight="1">
      <c r="A151" s="18"/>
      <c r="B151" s="26"/>
      <c r="C151" s="23"/>
      <c r="D151" s="24"/>
      <c r="E151" s="23"/>
      <c r="F151" s="25"/>
      <c r="G151" s="16"/>
      <c r="H151" s="16"/>
      <c r="I151" s="19">
        <f t="shared" si="16"/>
      </c>
      <c r="J151" s="15"/>
      <c r="K151" s="17"/>
      <c r="L151" s="16"/>
      <c r="M151" s="15"/>
      <c r="Y151" s="33">
        <f t="shared" si="17"/>
      </c>
      <c r="Z151" s="33">
        <f t="shared" si="18"/>
      </c>
      <c r="AA151" s="33">
        <f t="shared" si="19"/>
      </c>
      <c r="AB151" s="33">
        <f t="shared" si="20"/>
      </c>
      <c r="AC151" s="33">
        <f t="shared" si="21"/>
      </c>
      <c r="AD151" s="33">
        <f t="shared" si="22"/>
      </c>
      <c r="AG151" s="33">
        <f t="shared" si="23"/>
      </c>
    </row>
    <row r="152" spans="1:33" ht="15.75" customHeight="1">
      <c r="A152" s="18"/>
      <c r="B152" s="26"/>
      <c r="C152" s="23"/>
      <c r="D152" s="24"/>
      <c r="E152" s="23"/>
      <c r="F152" s="25"/>
      <c r="G152" s="16"/>
      <c r="H152" s="16"/>
      <c r="I152" s="19">
        <f t="shared" si="16"/>
      </c>
      <c r="J152" s="15"/>
      <c r="K152" s="17"/>
      <c r="L152" s="16"/>
      <c r="M152" s="15"/>
      <c r="Y152" s="33">
        <f t="shared" si="17"/>
      </c>
      <c r="Z152" s="33">
        <f t="shared" si="18"/>
      </c>
      <c r="AA152" s="33">
        <f t="shared" si="19"/>
      </c>
      <c r="AB152" s="33">
        <f t="shared" si="20"/>
      </c>
      <c r="AC152" s="33">
        <f t="shared" si="21"/>
      </c>
      <c r="AD152" s="33">
        <f t="shared" si="22"/>
      </c>
      <c r="AG152" s="33">
        <f t="shared" si="23"/>
      </c>
    </row>
    <row r="153" spans="1:33" ht="15.75" customHeight="1">
      <c r="A153" s="18"/>
      <c r="B153" s="26"/>
      <c r="C153" s="23"/>
      <c r="D153" s="24"/>
      <c r="E153" s="23"/>
      <c r="F153" s="25"/>
      <c r="G153" s="16"/>
      <c r="H153" s="16"/>
      <c r="I153" s="19">
        <f t="shared" si="16"/>
      </c>
      <c r="J153" s="15"/>
      <c r="K153" s="17"/>
      <c r="L153" s="16"/>
      <c r="M153" s="15"/>
      <c r="Y153" s="33">
        <f t="shared" si="17"/>
      </c>
      <c r="Z153" s="33">
        <f t="shared" si="18"/>
      </c>
      <c r="AA153" s="33">
        <f t="shared" si="19"/>
      </c>
      <c r="AB153" s="33">
        <f t="shared" si="20"/>
      </c>
      <c r="AC153" s="33">
        <f t="shared" si="21"/>
      </c>
      <c r="AD153" s="33">
        <f t="shared" si="22"/>
      </c>
      <c r="AG153" s="33">
        <f t="shared" si="23"/>
      </c>
    </row>
    <row r="154" spans="1:33" ht="15.75" customHeight="1">
      <c r="A154" s="18"/>
      <c r="B154" s="26"/>
      <c r="C154" s="23"/>
      <c r="D154" s="24"/>
      <c r="E154" s="23"/>
      <c r="F154" s="25"/>
      <c r="G154" s="16"/>
      <c r="H154" s="16"/>
      <c r="I154" s="19">
        <f t="shared" si="16"/>
      </c>
      <c r="J154" s="15"/>
      <c r="K154" s="17"/>
      <c r="L154" s="16"/>
      <c r="M154" s="15"/>
      <c r="Y154" s="33">
        <f t="shared" si="17"/>
      </c>
      <c r="Z154" s="33">
        <f t="shared" si="18"/>
      </c>
      <c r="AA154" s="33">
        <f t="shared" si="19"/>
      </c>
      <c r="AB154" s="33">
        <f t="shared" si="20"/>
      </c>
      <c r="AC154" s="33">
        <f t="shared" si="21"/>
      </c>
      <c r="AD154" s="33">
        <f t="shared" si="22"/>
      </c>
      <c r="AG154" s="33">
        <f t="shared" si="23"/>
      </c>
    </row>
    <row r="155" spans="1:33" ht="15.75" customHeight="1">
      <c r="A155" s="18"/>
      <c r="B155" s="26"/>
      <c r="C155" s="23"/>
      <c r="D155" s="24"/>
      <c r="E155" s="23"/>
      <c r="F155" s="25"/>
      <c r="G155" s="16"/>
      <c r="H155" s="16"/>
      <c r="I155" s="19">
        <f t="shared" si="16"/>
      </c>
      <c r="J155" s="15"/>
      <c r="K155" s="17"/>
      <c r="L155" s="16"/>
      <c r="M155" s="15"/>
      <c r="Y155" s="33">
        <f t="shared" si="17"/>
      </c>
      <c r="Z155" s="33">
        <f t="shared" si="18"/>
      </c>
      <c r="AA155" s="33">
        <f t="shared" si="19"/>
      </c>
      <c r="AB155" s="33">
        <f t="shared" si="20"/>
      </c>
      <c r="AC155" s="33">
        <f t="shared" si="21"/>
      </c>
      <c r="AD155" s="33">
        <f t="shared" si="22"/>
      </c>
      <c r="AG155" s="33">
        <f t="shared" si="23"/>
      </c>
    </row>
    <row r="156" spans="1:33" ht="15.75" customHeight="1">
      <c r="A156" s="18"/>
      <c r="B156" s="26"/>
      <c r="C156" s="23"/>
      <c r="D156" s="24"/>
      <c r="E156" s="23"/>
      <c r="F156" s="25"/>
      <c r="G156" s="16"/>
      <c r="H156" s="16"/>
      <c r="I156" s="19">
        <f t="shared" si="16"/>
      </c>
      <c r="J156" s="15"/>
      <c r="K156" s="17"/>
      <c r="L156" s="16"/>
      <c r="M156" s="15"/>
      <c r="Y156" s="33">
        <f t="shared" si="17"/>
      </c>
      <c r="Z156" s="33">
        <f t="shared" si="18"/>
      </c>
      <c r="AA156" s="33">
        <f t="shared" si="19"/>
      </c>
      <c r="AB156" s="33">
        <f t="shared" si="20"/>
      </c>
      <c r="AC156" s="33">
        <f t="shared" si="21"/>
      </c>
      <c r="AD156" s="33">
        <f t="shared" si="22"/>
      </c>
      <c r="AG156" s="33">
        <f t="shared" si="23"/>
      </c>
    </row>
    <row r="157" spans="1:33" ht="15.75" customHeight="1">
      <c r="A157" s="18"/>
      <c r="B157" s="26"/>
      <c r="C157" s="23"/>
      <c r="D157" s="24"/>
      <c r="E157" s="23"/>
      <c r="F157" s="25"/>
      <c r="G157" s="16"/>
      <c r="H157" s="16"/>
      <c r="I157" s="19">
        <f t="shared" si="16"/>
      </c>
      <c r="J157" s="15"/>
      <c r="K157" s="17"/>
      <c r="L157" s="16"/>
      <c r="M157" s="15"/>
      <c r="Y157" s="33">
        <f t="shared" si="17"/>
      </c>
      <c r="Z157" s="33">
        <f t="shared" si="18"/>
      </c>
      <c r="AA157" s="33">
        <f t="shared" si="19"/>
      </c>
      <c r="AB157" s="33">
        <f t="shared" si="20"/>
      </c>
      <c r="AC157" s="33">
        <f t="shared" si="21"/>
      </c>
      <c r="AD157" s="33">
        <f t="shared" si="22"/>
      </c>
      <c r="AG157" s="33">
        <f t="shared" si="23"/>
      </c>
    </row>
    <row r="158" spans="1:33" ht="15.75" customHeight="1">
      <c r="A158" s="18"/>
      <c r="B158" s="26"/>
      <c r="C158" s="23"/>
      <c r="D158" s="24"/>
      <c r="E158" s="23"/>
      <c r="F158" s="25"/>
      <c r="G158" s="16"/>
      <c r="H158" s="16"/>
      <c r="I158" s="19">
        <f t="shared" si="16"/>
      </c>
      <c r="J158" s="15"/>
      <c r="K158" s="17"/>
      <c r="L158" s="16"/>
      <c r="M158" s="15"/>
      <c r="Y158" s="33">
        <f t="shared" si="17"/>
      </c>
      <c r="Z158" s="33">
        <f t="shared" si="18"/>
      </c>
      <c r="AA158" s="33">
        <f t="shared" si="19"/>
      </c>
      <c r="AB158" s="33">
        <f t="shared" si="20"/>
      </c>
      <c r="AC158" s="33">
        <f t="shared" si="21"/>
      </c>
      <c r="AD158" s="33">
        <f t="shared" si="22"/>
      </c>
      <c r="AG158" s="33">
        <f t="shared" si="23"/>
      </c>
    </row>
    <row r="159" spans="1:33" ht="15.75" customHeight="1">
      <c r="A159" s="18"/>
      <c r="B159" s="26"/>
      <c r="C159" s="23"/>
      <c r="D159" s="24"/>
      <c r="E159" s="23"/>
      <c r="F159" s="25"/>
      <c r="G159" s="16"/>
      <c r="H159" s="16"/>
      <c r="I159" s="19">
        <f t="shared" si="16"/>
      </c>
      <c r="J159" s="15"/>
      <c r="K159" s="17"/>
      <c r="L159" s="16"/>
      <c r="M159" s="15"/>
      <c r="Y159" s="33">
        <f t="shared" si="17"/>
      </c>
      <c r="Z159" s="33">
        <f t="shared" si="18"/>
      </c>
      <c r="AA159" s="33">
        <f t="shared" si="19"/>
      </c>
      <c r="AB159" s="33">
        <f t="shared" si="20"/>
      </c>
      <c r="AC159" s="33">
        <f t="shared" si="21"/>
      </c>
      <c r="AD159" s="33">
        <f t="shared" si="22"/>
      </c>
      <c r="AG159" s="33">
        <f t="shared" si="23"/>
      </c>
    </row>
    <row r="160" spans="1:33" ht="15.75" customHeight="1">
      <c r="A160" s="18"/>
      <c r="B160" s="26"/>
      <c r="C160" s="23"/>
      <c r="D160" s="24"/>
      <c r="E160" s="23"/>
      <c r="F160" s="25"/>
      <c r="G160" s="16"/>
      <c r="H160" s="16"/>
      <c r="I160" s="19">
        <f t="shared" si="16"/>
      </c>
      <c r="J160" s="15"/>
      <c r="K160" s="17"/>
      <c r="L160" s="16"/>
      <c r="M160" s="15"/>
      <c r="Y160" s="33">
        <f t="shared" si="17"/>
      </c>
      <c r="Z160" s="33">
        <f t="shared" si="18"/>
      </c>
      <c r="AA160" s="33">
        <f t="shared" si="19"/>
      </c>
      <c r="AB160" s="33">
        <f t="shared" si="20"/>
      </c>
      <c r="AC160" s="33">
        <f t="shared" si="21"/>
      </c>
      <c r="AD160" s="33">
        <f t="shared" si="22"/>
      </c>
      <c r="AG160" s="33">
        <f t="shared" si="23"/>
      </c>
    </row>
    <row r="161" spans="1:33" ht="15.75" customHeight="1">
      <c r="A161" s="18"/>
      <c r="B161" s="26"/>
      <c r="C161" s="23"/>
      <c r="D161" s="24"/>
      <c r="E161" s="23"/>
      <c r="F161" s="25"/>
      <c r="G161" s="16"/>
      <c r="H161" s="16"/>
      <c r="I161" s="19">
        <f t="shared" si="16"/>
      </c>
      <c r="J161" s="15"/>
      <c r="K161" s="17"/>
      <c r="L161" s="16"/>
      <c r="M161" s="15"/>
      <c r="Y161" s="33">
        <f t="shared" si="17"/>
      </c>
      <c r="Z161" s="33">
        <f t="shared" si="18"/>
      </c>
      <c r="AA161" s="33">
        <f t="shared" si="19"/>
      </c>
      <c r="AB161" s="33">
        <f t="shared" si="20"/>
      </c>
      <c r="AC161" s="33">
        <f t="shared" si="21"/>
      </c>
      <c r="AD161" s="33">
        <f t="shared" si="22"/>
      </c>
      <c r="AG161" s="33">
        <f t="shared" si="23"/>
      </c>
    </row>
    <row r="162" spans="1:33" ht="15.75" customHeight="1">
      <c r="A162" s="18"/>
      <c r="B162" s="26"/>
      <c r="C162" s="23"/>
      <c r="D162" s="24"/>
      <c r="E162" s="23"/>
      <c r="F162" s="25"/>
      <c r="G162" s="16"/>
      <c r="H162" s="16"/>
      <c r="I162" s="19">
        <f t="shared" si="16"/>
      </c>
      <c r="J162" s="15"/>
      <c r="K162" s="17"/>
      <c r="L162" s="16"/>
      <c r="M162" s="15"/>
      <c r="Y162" s="33">
        <f t="shared" si="17"/>
      </c>
      <c r="Z162" s="33">
        <f t="shared" si="18"/>
      </c>
      <c r="AA162" s="33">
        <f t="shared" si="19"/>
      </c>
      <c r="AB162" s="33">
        <f t="shared" si="20"/>
      </c>
      <c r="AC162" s="33">
        <f t="shared" si="21"/>
      </c>
      <c r="AD162" s="33">
        <f t="shared" si="22"/>
      </c>
      <c r="AG162" s="33">
        <f t="shared" si="23"/>
      </c>
    </row>
    <row r="163" spans="1:33" ht="15.75" customHeight="1">
      <c r="A163" s="18"/>
      <c r="B163" s="26"/>
      <c r="C163" s="23"/>
      <c r="D163" s="24"/>
      <c r="E163" s="23"/>
      <c r="F163" s="25"/>
      <c r="G163" s="16"/>
      <c r="H163" s="16"/>
      <c r="I163" s="19">
        <f t="shared" si="16"/>
      </c>
      <c r="J163" s="15"/>
      <c r="K163" s="17"/>
      <c r="L163" s="16"/>
      <c r="M163" s="15"/>
      <c r="Y163" s="33">
        <f t="shared" si="17"/>
      </c>
      <c r="Z163" s="33">
        <f t="shared" si="18"/>
      </c>
      <c r="AA163" s="33">
        <f t="shared" si="19"/>
      </c>
      <c r="AB163" s="33">
        <f t="shared" si="20"/>
      </c>
      <c r="AC163" s="33">
        <f t="shared" si="21"/>
      </c>
      <c r="AD163" s="33">
        <f t="shared" si="22"/>
      </c>
      <c r="AG163" s="33">
        <f t="shared" si="23"/>
      </c>
    </row>
    <row r="164" spans="1:33" ht="15.75" customHeight="1">
      <c r="A164" s="18"/>
      <c r="B164" s="26"/>
      <c r="C164" s="23"/>
      <c r="D164" s="24"/>
      <c r="E164" s="23"/>
      <c r="F164" s="25"/>
      <c r="G164" s="16"/>
      <c r="H164" s="16"/>
      <c r="I164" s="19">
        <f t="shared" si="16"/>
      </c>
      <c r="J164" s="15"/>
      <c r="K164" s="17"/>
      <c r="L164" s="16"/>
      <c r="M164" s="15"/>
      <c r="Y164" s="33">
        <f t="shared" si="17"/>
      </c>
      <c r="Z164" s="33">
        <f t="shared" si="18"/>
      </c>
      <c r="AA164" s="33">
        <f t="shared" si="19"/>
      </c>
      <c r="AB164" s="33">
        <f t="shared" si="20"/>
      </c>
      <c r="AC164" s="33">
        <f t="shared" si="21"/>
      </c>
      <c r="AD164" s="33">
        <f t="shared" si="22"/>
      </c>
      <c r="AG164" s="33">
        <f t="shared" si="23"/>
      </c>
    </row>
    <row r="165" spans="1:33" ht="15.75" customHeight="1">
      <c r="A165" s="18"/>
      <c r="B165" s="26"/>
      <c r="C165" s="23"/>
      <c r="D165" s="24"/>
      <c r="E165" s="23"/>
      <c r="F165" s="25"/>
      <c r="G165" s="16"/>
      <c r="H165" s="16"/>
      <c r="I165" s="19">
        <f t="shared" si="16"/>
      </c>
      <c r="J165" s="15"/>
      <c r="K165" s="17"/>
      <c r="L165" s="16"/>
      <c r="M165" s="15"/>
      <c r="Y165" s="33">
        <f t="shared" si="17"/>
      </c>
      <c r="Z165" s="33">
        <f t="shared" si="18"/>
      </c>
      <c r="AA165" s="33">
        <f t="shared" si="19"/>
      </c>
      <c r="AB165" s="33">
        <f t="shared" si="20"/>
      </c>
      <c r="AC165" s="33">
        <f t="shared" si="21"/>
      </c>
      <c r="AD165" s="33">
        <f t="shared" si="22"/>
      </c>
      <c r="AG165" s="33">
        <f t="shared" si="23"/>
      </c>
    </row>
    <row r="166" spans="1:33" ht="15.75" customHeight="1">
      <c r="A166" s="18"/>
      <c r="B166" s="26"/>
      <c r="C166" s="23"/>
      <c r="D166" s="24"/>
      <c r="E166" s="23"/>
      <c r="F166" s="25"/>
      <c r="G166" s="16"/>
      <c r="H166" s="16"/>
      <c r="I166" s="19">
        <f t="shared" si="16"/>
      </c>
      <c r="J166" s="15"/>
      <c r="K166" s="17"/>
      <c r="L166" s="16"/>
      <c r="M166" s="15"/>
      <c r="Y166" s="33">
        <f t="shared" si="17"/>
      </c>
      <c r="Z166" s="33">
        <f t="shared" si="18"/>
      </c>
      <c r="AA166" s="33">
        <f t="shared" si="19"/>
      </c>
      <c r="AB166" s="33">
        <f t="shared" si="20"/>
      </c>
      <c r="AC166" s="33">
        <f t="shared" si="21"/>
      </c>
      <c r="AD166" s="33">
        <f t="shared" si="22"/>
      </c>
      <c r="AG166" s="33">
        <f t="shared" si="23"/>
      </c>
    </row>
    <row r="167" spans="1:33" ht="15.75" customHeight="1">
      <c r="A167" s="18"/>
      <c r="B167" s="26"/>
      <c r="C167" s="23"/>
      <c r="D167" s="24"/>
      <c r="E167" s="23"/>
      <c r="F167" s="25"/>
      <c r="G167" s="16"/>
      <c r="H167" s="16"/>
      <c r="I167" s="19">
        <f t="shared" si="16"/>
      </c>
      <c r="J167" s="15"/>
      <c r="K167" s="17"/>
      <c r="L167" s="16"/>
      <c r="M167" s="15"/>
      <c r="Y167" s="33">
        <f t="shared" si="17"/>
      </c>
      <c r="Z167" s="33">
        <f t="shared" si="18"/>
      </c>
      <c r="AA167" s="33">
        <f t="shared" si="19"/>
      </c>
      <c r="AB167" s="33">
        <f t="shared" si="20"/>
      </c>
      <c r="AC167" s="33">
        <f t="shared" si="21"/>
      </c>
      <c r="AD167" s="33">
        <f t="shared" si="22"/>
      </c>
      <c r="AG167" s="33">
        <f t="shared" si="23"/>
      </c>
    </row>
    <row r="168" spans="1:33" ht="15.75" customHeight="1">
      <c r="A168" s="18"/>
      <c r="B168" s="26"/>
      <c r="C168" s="23"/>
      <c r="D168" s="24"/>
      <c r="E168" s="23"/>
      <c r="F168" s="25"/>
      <c r="G168" s="16"/>
      <c r="H168" s="16"/>
      <c r="I168" s="19">
        <f t="shared" si="16"/>
      </c>
      <c r="J168" s="15"/>
      <c r="K168" s="17"/>
      <c r="L168" s="16"/>
      <c r="M168" s="15"/>
      <c r="Y168" s="33">
        <f t="shared" si="17"/>
      </c>
      <c r="Z168" s="33">
        <f t="shared" si="18"/>
      </c>
      <c r="AA168" s="33">
        <f t="shared" si="19"/>
      </c>
      <c r="AB168" s="33">
        <f t="shared" si="20"/>
      </c>
      <c r="AC168" s="33">
        <f t="shared" si="21"/>
      </c>
      <c r="AD168" s="33">
        <f t="shared" si="22"/>
      </c>
      <c r="AG168" s="33">
        <f t="shared" si="23"/>
      </c>
    </row>
    <row r="169" spans="1:33" ht="15.75" customHeight="1">
      <c r="A169" s="18"/>
      <c r="B169" s="26"/>
      <c r="C169" s="23"/>
      <c r="D169" s="24"/>
      <c r="E169" s="23"/>
      <c r="F169" s="25"/>
      <c r="G169" s="16"/>
      <c r="H169" s="16"/>
      <c r="I169" s="19">
        <f t="shared" si="16"/>
      </c>
      <c r="J169" s="15"/>
      <c r="K169" s="17"/>
      <c r="L169" s="16"/>
      <c r="M169" s="15"/>
      <c r="Y169" s="33">
        <f t="shared" si="17"/>
      </c>
      <c r="Z169" s="33">
        <f t="shared" si="18"/>
      </c>
      <c r="AA169" s="33">
        <f t="shared" si="19"/>
      </c>
      <c r="AB169" s="33">
        <f t="shared" si="20"/>
      </c>
      <c r="AC169" s="33">
        <f t="shared" si="21"/>
      </c>
      <c r="AD169" s="33">
        <f t="shared" si="22"/>
      </c>
      <c r="AG169" s="33">
        <f t="shared" si="23"/>
      </c>
    </row>
    <row r="170" spans="1:33" ht="15.75" customHeight="1">
      <c r="A170" s="18"/>
      <c r="B170" s="26"/>
      <c r="C170" s="23"/>
      <c r="D170" s="24"/>
      <c r="E170" s="23"/>
      <c r="F170" s="25"/>
      <c r="G170" s="16"/>
      <c r="H170" s="16"/>
      <c r="I170" s="19">
        <f t="shared" si="16"/>
      </c>
      <c r="J170" s="15"/>
      <c r="K170" s="17"/>
      <c r="L170" s="16"/>
      <c r="M170" s="15"/>
      <c r="Y170" s="33">
        <f t="shared" si="17"/>
      </c>
      <c r="Z170" s="33">
        <f t="shared" si="18"/>
      </c>
      <c r="AA170" s="33">
        <f t="shared" si="19"/>
      </c>
      <c r="AB170" s="33">
        <f t="shared" si="20"/>
      </c>
      <c r="AC170" s="33">
        <f t="shared" si="21"/>
      </c>
      <c r="AD170" s="33">
        <f t="shared" si="22"/>
      </c>
      <c r="AG170" s="33">
        <f t="shared" si="23"/>
      </c>
    </row>
    <row r="171" spans="1:33" ht="15.75" customHeight="1">
      <c r="A171" s="18"/>
      <c r="B171" s="26"/>
      <c r="C171" s="23"/>
      <c r="D171" s="24"/>
      <c r="E171" s="23"/>
      <c r="F171" s="25"/>
      <c r="G171" s="16"/>
      <c r="H171" s="16"/>
      <c r="I171" s="19">
        <f t="shared" si="16"/>
      </c>
      <c r="J171" s="15"/>
      <c r="K171" s="17"/>
      <c r="L171" s="16"/>
      <c r="M171" s="15"/>
      <c r="Y171" s="33">
        <f t="shared" si="17"/>
      </c>
      <c r="Z171" s="33">
        <f t="shared" si="18"/>
      </c>
      <c r="AA171" s="33">
        <f t="shared" si="19"/>
      </c>
      <c r="AB171" s="33">
        <f t="shared" si="20"/>
      </c>
      <c r="AC171" s="33">
        <f t="shared" si="21"/>
      </c>
      <c r="AD171" s="33">
        <f t="shared" si="22"/>
      </c>
      <c r="AG171" s="33">
        <f t="shared" si="23"/>
      </c>
    </row>
    <row r="172" spans="1:33" ht="15.75" customHeight="1">
      <c r="A172" s="18"/>
      <c r="B172" s="26"/>
      <c r="C172" s="23"/>
      <c r="D172" s="24"/>
      <c r="E172" s="23"/>
      <c r="F172" s="25"/>
      <c r="G172" s="16"/>
      <c r="H172" s="16"/>
      <c r="I172" s="19">
        <f t="shared" si="16"/>
      </c>
      <c r="J172" s="15"/>
      <c r="K172" s="17"/>
      <c r="L172" s="16"/>
      <c r="M172" s="15"/>
      <c r="Y172" s="33">
        <f t="shared" si="17"/>
      </c>
      <c r="Z172" s="33">
        <f t="shared" si="18"/>
      </c>
      <c r="AA172" s="33">
        <f t="shared" si="19"/>
      </c>
      <c r="AB172" s="33">
        <f t="shared" si="20"/>
      </c>
      <c r="AC172" s="33">
        <f t="shared" si="21"/>
      </c>
      <c r="AD172" s="33">
        <f t="shared" si="22"/>
      </c>
      <c r="AG172" s="33">
        <f t="shared" si="23"/>
      </c>
    </row>
    <row r="173" spans="1:33" ht="15.75" customHeight="1">
      <c r="A173" s="18"/>
      <c r="B173" s="26"/>
      <c r="C173" s="23"/>
      <c r="D173" s="24"/>
      <c r="E173" s="23"/>
      <c r="F173" s="25"/>
      <c r="G173" s="16"/>
      <c r="H173" s="16"/>
      <c r="I173" s="19">
        <f t="shared" si="16"/>
      </c>
      <c r="J173" s="15"/>
      <c r="K173" s="17"/>
      <c r="L173" s="16"/>
      <c r="M173" s="15"/>
      <c r="Y173" s="33">
        <f t="shared" si="17"/>
      </c>
      <c r="Z173" s="33">
        <f t="shared" si="18"/>
      </c>
      <c r="AA173" s="33">
        <f t="shared" si="19"/>
      </c>
      <c r="AB173" s="33">
        <f t="shared" si="20"/>
      </c>
      <c r="AC173" s="33">
        <f t="shared" si="21"/>
      </c>
      <c r="AD173" s="33">
        <f t="shared" si="22"/>
      </c>
      <c r="AG173" s="33">
        <f t="shared" si="23"/>
      </c>
    </row>
  </sheetData>
  <sheetProtection password="E833" sheet="1" objects="1" scenarios="1" selectLockedCells="1"/>
  <mergeCells count="20">
    <mergeCell ref="Y10:AA10"/>
    <mergeCell ref="AB10:AD10"/>
    <mergeCell ref="AE10:AG10"/>
    <mergeCell ref="B4:G4"/>
    <mergeCell ref="B5:G5"/>
    <mergeCell ref="A1:M1"/>
    <mergeCell ref="C10:D10"/>
    <mergeCell ref="I10:J10"/>
    <mergeCell ref="G10:G11"/>
    <mergeCell ref="K10:K11"/>
    <mergeCell ref="L10:L11"/>
    <mergeCell ref="A10:B10"/>
    <mergeCell ref="E10:F10"/>
    <mergeCell ref="C7:G7"/>
    <mergeCell ref="H10:H11"/>
    <mergeCell ref="K6:L6"/>
    <mergeCell ref="I5:L5"/>
    <mergeCell ref="K7:L7"/>
    <mergeCell ref="K8:L8"/>
    <mergeCell ref="K9:L9"/>
  </mergeCells>
  <dataValidations count="10">
    <dataValidation type="whole" allowBlank="1" showInputMessage="1" showErrorMessage="1" promptTitle="Sláðu inn númer ærinnar" errorTitle="ATHUGIÐ!" error="Númer of langt!" sqref="E12:E173">
      <formula1>0</formula1>
      <formula2>99999</formula2>
    </dataValidation>
    <dataValidation allowBlank="1" showInputMessage="1" errorTitle="ATHUGIÐ!" error="Ekki var slegið inn rétt númer á sæðingahrút 2004-05!" sqref="I12:I173"/>
    <dataValidation type="list" allowBlank="1" showInputMessage="1" showErrorMessage="1" promptTitle="VELJIÐ!" prompt="Samstillt (S) eða ósamstillt (Ó)" errorTitle="ATHUGIÐ!" sqref="G12:G173">
      <formula1>$R$12:$R$13</formula1>
    </dataValidation>
    <dataValidation type="list" allowBlank="1" showInputMessage="1" showErrorMessage="1" prompt="Veldu klukkan hvað ærin var sædd" sqref="F12:F173">
      <formula1>$V$11:$V$58</formula1>
    </dataValidation>
    <dataValidation type="list" allowBlank="1" showInputMessage="1" showErrorMessage="1" promptTitle="SKRÁIÐ" prompt="...hvort ærin hélt (+) eða ekki (-)" errorTitle="ATHUGIÐ!" error="Skrá verður árangur!" sqref="K12:K173">
      <formula1>$S$12:$S$13</formula1>
    </dataValidation>
    <dataValidation type="list" allowBlank="1" showInputMessage="1" showErrorMessage="1" promptTitle="VELJIÐ!" prompt="Frosið (F), ferskt/nýtt (N), ferskt/gamalt (G)" errorTitle="ATHUGIÐ!" sqref="H12:H173">
      <formula1>$U$12:$U$14</formula1>
    </dataValidation>
    <dataValidation allowBlank="1" showInputMessage="1" promptTitle="Sláðu inn númer ærinnar" errorTitle="ATHUGIÐ!" error="Númer of langt!" sqref="C12:C173"/>
    <dataValidation type="list" allowBlank="1" showInputMessage="1" prompt="Veldu hvenær ærin sást blæsma" errorTitle="ATHUGIÐ!" error="Númer of langt!" sqref="D12:D173">
      <formula1>$V$11:$V$58</formula1>
    </dataValidation>
    <dataValidation type="list" allowBlank="1" showInputMessage="1" showErrorMessage="1" promptTitle="Nafn hrúts" prompt="Veljið úr lista" sqref="J12:J173">
      <formula1>$O$12:$O$102</formula1>
    </dataValidation>
    <dataValidation errorStyle="warning" type="list" allowBlank="1" showInputMessage="1" showErrorMessage="1" promptTitle="Fjöldi lamba / lét(L)" prompt="Tilgreinið fjölda lamba eða L ef ærin lét óþekktum fjölda lamba&#10;" errorTitle="ATHUGIÐ!" error="Fjöldi lamba stenst ekki!" sqref="L12:L173">
      <formula1>$T$12:$T$18</formula1>
    </dataValidation>
  </dataValidations>
  <printOptions horizontalCentered="1" verticalCentered="1"/>
  <pageMargins left="0.31496062992125984" right="0.31496062992125984" top="0.51" bottom="0.5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Búnaðarsamband Suðurlands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Dagbók fyrir sauðfjársæðingar</dc:title>
  <dc:subject/>
  <dc:creator>Guðmundur Jóhannesson</dc:creator>
  <cp:keywords/>
  <dc:description/>
  <cp:lastModifiedBy>Guðmundur Jóhannesson</cp:lastModifiedBy>
  <cp:lastPrinted>2005-01-11T18:06:08Z</cp:lastPrinted>
  <dcterms:created xsi:type="dcterms:W3CDTF">2005-01-03T14:24:58Z</dcterms:created>
  <dcterms:modified xsi:type="dcterms:W3CDTF">2006-11-28T10:21:53Z</dcterms:modified>
  <cp:category/>
  <cp:version/>
  <cp:contentType/>
  <cp:contentStatus/>
</cp:coreProperties>
</file>